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kola" sheetId="1" r:id="rId4"/>
  </sheets>
</workbook>
</file>

<file path=xl/sharedStrings.xml><?xml version="1.0" encoding="utf-8"?>
<sst xmlns="http://schemas.openxmlformats.org/spreadsheetml/2006/main" uniqueCount="36">
  <si>
    <t xml:space="preserve">VisLatvijas vidusskolas izmaksu tāme 2023. gadam.  </t>
  </si>
  <si>
    <t>EKK kods</t>
  </si>
  <si>
    <t>Izmaksu veidi</t>
  </si>
  <si>
    <t>Izmaksas pēc 2022.g. faktiskajām izmaksām (pēc naudas plūsmas principa)</t>
  </si>
  <si>
    <t>Atalgojums no pašvaldības budžeta līdzekļiem</t>
  </si>
  <si>
    <t>1100 - M</t>
  </si>
  <si>
    <t>Atalgojums no valsts mērķdotācijas</t>
  </si>
  <si>
    <t>Atalgojums no pašu finansējuma</t>
  </si>
  <si>
    <t>Darba devēja soc.apdrošināšanas iemaksas</t>
  </si>
  <si>
    <t>1200 - M</t>
  </si>
  <si>
    <t>Darba devēja soc.apdrošināšanas iemaksas no mērķdotācijas</t>
  </si>
  <si>
    <t>Iekšzemes mācību, darba un dienesta komandējumi, dienesta, darba braucieni</t>
  </si>
  <si>
    <t>Pakalpojumi</t>
  </si>
  <si>
    <t xml:space="preserve">    Pasta, telefona un citi sakaru pakalpojumi</t>
  </si>
  <si>
    <t xml:space="preserve">    Izdevumi par komunālajiem pakalpojumiem</t>
  </si>
  <si>
    <t xml:space="preserve">    Iestādes administratīvie izdevumi un ar iestādes darbības nodrošināšanu saistītie izdevumi</t>
  </si>
  <si>
    <t xml:space="preserve">    Remontdarbi un telpu uzturēšana</t>
  </si>
  <si>
    <t xml:space="preserve">    Informācijas tehnoloģiju pakalpojumi</t>
  </si>
  <si>
    <t xml:space="preserve">    Īres un nomas maksa (izņemot transportlīdzekļu nomas maksu (EKK 2262))</t>
  </si>
  <si>
    <t>Materiāli</t>
  </si>
  <si>
    <t xml:space="preserve">    Biroja preces un inventārs</t>
  </si>
  <si>
    <t xml:space="preserve">    Kurināmais un enerģētiskie materiāli  (izņemot degvielas izdevumus (EKK 2322))</t>
  </si>
  <si>
    <t xml:space="preserve">    Zāles, ķimikālijas, laboratorijas preces, medicīniskās ierīces, medicīniskie instrumenti, laboratorijas dzīvnieki un to uzturēšana</t>
  </si>
  <si>
    <t xml:space="preserve">    Kārtējā remonta un iestāžu uzturēšanas materiāli</t>
  </si>
  <si>
    <t xml:space="preserve">    Valsts un pašvaldību aprūpē un apgādē esošo personu uzturēšana (izņemot ēdināšanas izdevumus (EKK 2363))</t>
  </si>
  <si>
    <t xml:space="preserve">    Mācību līdzekļi un materiāli</t>
  </si>
  <si>
    <t>2370 - M</t>
  </si>
  <si>
    <t xml:space="preserve">    Mācību līdzekļi un materiāli - Valsts mērķdotācija</t>
  </si>
  <si>
    <r>
      <rPr>
        <sz val="12"/>
        <color indexed="8"/>
        <rFont val="Times New Roman"/>
      </rPr>
      <t>Bibliotēku krājumi</t>
    </r>
    <r>
      <rPr>
        <i val="1"/>
        <sz val="12"/>
        <color indexed="8"/>
        <rFont val="Times New Roman"/>
      </rPr>
      <t xml:space="preserve">  (neieskaitot mērķdotāciju mācību materiāliem)</t>
    </r>
  </si>
  <si>
    <t>5233 - M</t>
  </si>
  <si>
    <t>Bibliotēku krājumi - Valsts mērķdotācija</t>
  </si>
  <si>
    <t>Kopā izdevumi:</t>
  </si>
  <si>
    <t>Kopā izgl. iestādes līdzekļi</t>
  </si>
  <si>
    <t>Skolēnu skaits (uz 01.01.2023.)</t>
  </si>
  <si>
    <t>Izmaksas 1 audzēknim (gadā)</t>
  </si>
  <si>
    <t>Izmaksas 1 audzēknim (mēnesī)*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</si>
</sst>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sz val="12"/>
      <color indexed="8"/>
      <name val="Times New Roman"/>
    </font>
    <font>
      <sz val="12"/>
      <color indexed="11"/>
      <name val="Times New Roman"/>
    </font>
    <font>
      <b val="1"/>
      <sz val="12"/>
      <color indexed="8"/>
      <name val="Times New Roman"/>
    </font>
    <font>
      <b val="1"/>
      <sz val="14"/>
      <color indexed="8"/>
      <name val="Times New Roman"/>
    </font>
    <font>
      <sz val="14"/>
      <color indexed="8"/>
      <name val="Times New Roman"/>
    </font>
    <font>
      <i val="1"/>
      <sz val="12"/>
      <color indexed="8"/>
      <name val="Times New Roman"/>
    </font>
    <font>
      <b val="1"/>
      <sz val="14"/>
      <color indexed="15"/>
      <name val="Times New Roman"/>
    </font>
    <font>
      <sz val="9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right" vertical="center" wrapText="1"/>
    </xf>
    <xf numFmtId="2" fontId="4" fillId="2" borderId="1" applyNumberFormat="1" applyFont="1" applyFill="1" applyBorder="1" applyAlignment="1" applyProtection="0">
      <alignment horizontal="right" vertical="center" wrapText="1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2" fontId="4" fillId="2" borderId="1" applyNumberFormat="1" applyFont="1" applyFill="1" applyBorder="1" applyAlignment="1" applyProtection="0">
      <alignment horizontal="right" vertical="center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2" fontId="0" fillId="2" borderId="1" applyNumberFormat="1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horizontal="right" vertical="center" wrapText="1"/>
    </xf>
    <xf numFmtId="0" fontId="6" fillId="2" borderId="1" applyNumberFormat="0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 wrapText="1"/>
    </xf>
    <xf numFmtId="0" fontId="7" fillId="2" borderId="6" applyNumberFormat="0" applyFont="1" applyFill="1" applyBorder="1" applyAlignment="1" applyProtection="0">
      <alignment horizontal="center" vertical="bottom"/>
    </xf>
    <xf numFmtId="0" fontId="7" fillId="2" borderId="6" applyNumberFormat="0" applyFont="1" applyFill="1" applyBorder="1" applyAlignment="1" applyProtection="0">
      <alignment horizontal="center" vertical="bottom" wrapText="1"/>
    </xf>
    <xf numFmtId="2" fontId="0" fillId="2" borderId="6" applyNumberFormat="1" applyFont="1" applyFill="1" applyBorder="1" applyAlignment="1" applyProtection="0">
      <alignment vertical="bottom"/>
    </xf>
    <xf numFmtId="49" fontId="5" fillId="3" borderId="7" applyNumberFormat="1" applyFont="1" applyFill="1" applyBorder="1" applyAlignment="1" applyProtection="0">
      <alignment horizontal="center" vertical="center" wrapText="1"/>
    </xf>
    <xf numFmtId="49" fontId="5" fillId="3" borderId="8" applyNumberFormat="1" applyFont="1" applyFill="1" applyBorder="1" applyAlignment="1" applyProtection="0">
      <alignment horizontal="center" vertical="center" wrapText="1"/>
    </xf>
    <xf numFmtId="0" fontId="0" fillId="2" borderId="9" applyNumberFormat="0" applyFont="1" applyFill="1" applyBorder="1" applyAlignment="1" applyProtection="0">
      <alignment vertical="bottom"/>
    </xf>
    <xf numFmtId="0" fontId="3" fillId="4" borderId="10" applyNumberFormat="1" applyFont="1" applyFill="1" applyBorder="1" applyAlignment="1" applyProtection="0">
      <alignment horizontal="center" vertical="bottom"/>
    </xf>
    <xf numFmtId="49" fontId="3" fillId="4" borderId="11" applyNumberFormat="1" applyFont="1" applyFill="1" applyBorder="1" applyAlignment="1" applyProtection="0">
      <alignment horizontal="left" vertical="bottom" wrapText="1"/>
    </xf>
    <xf numFmtId="4" fontId="3" fillId="4" borderId="11" applyNumberFormat="1" applyFont="1" applyFill="1" applyBorder="1" applyAlignment="1" applyProtection="0">
      <alignment horizontal="center" vertical="bottom"/>
    </xf>
    <xf numFmtId="49" fontId="8" fillId="4" borderId="10" applyNumberFormat="1" applyFont="1" applyFill="1" applyBorder="1" applyAlignment="1" applyProtection="0">
      <alignment horizontal="center" vertical="bottom"/>
    </xf>
    <xf numFmtId="49" fontId="8" fillId="4" borderId="11" applyNumberFormat="1" applyFont="1" applyFill="1" applyBorder="1" applyAlignment="1" applyProtection="0">
      <alignment horizontal="left" vertical="bottom" wrapText="1"/>
    </xf>
    <xf numFmtId="4" fontId="8" fillId="4" borderId="11" applyNumberFormat="1" applyFont="1" applyFill="1" applyBorder="1" applyAlignment="1" applyProtection="0">
      <alignment horizontal="center" vertical="bottom"/>
    </xf>
    <xf numFmtId="0" fontId="3" fillId="4" borderId="10" applyNumberFormat="0" applyFont="1" applyFill="1" applyBorder="1" applyAlignment="1" applyProtection="0">
      <alignment horizontal="center" vertical="bottom"/>
    </xf>
    <xf numFmtId="2" fontId="0" fillId="5" borderId="11" applyNumberFormat="1" applyFont="1" applyFill="1" applyBorder="1" applyAlignment="1" applyProtection="0">
      <alignment horizontal="center" vertical="bottom"/>
    </xf>
    <xf numFmtId="49" fontId="0" fillId="4" borderId="11" applyNumberFormat="1" applyFont="1" applyFill="1" applyBorder="1" applyAlignment="1" applyProtection="0">
      <alignment vertical="bottom" wrapText="1"/>
    </xf>
    <xf numFmtId="4" fontId="3" fillId="4" borderId="12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0" fontId="8" fillId="2" borderId="10" applyNumberFormat="1" applyFont="1" applyFill="1" applyBorder="1" applyAlignment="1" applyProtection="0">
      <alignment horizontal="right" vertical="bottom"/>
    </xf>
    <xf numFmtId="49" fontId="8" fillId="2" borderId="11" applyNumberFormat="1" applyFont="1" applyFill="1" applyBorder="1" applyAlignment="1" applyProtection="0">
      <alignment horizontal="right" vertical="bottom" wrapText="1"/>
    </xf>
    <xf numFmtId="4" fontId="8" fillId="2" borderId="11" applyNumberFormat="1" applyFont="1" applyFill="1" applyBorder="1" applyAlignment="1" applyProtection="0">
      <alignment horizontal="center" vertical="bottom"/>
    </xf>
    <xf numFmtId="49" fontId="8" fillId="4" borderId="10" applyNumberFormat="1" applyFont="1" applyFill="1" applyBorder="1" applyAlignment="1" applyProtection="0">
      <alignment horizontal="right" vertical="bottom"/>
    </xf>
    <xf numFmtId="49" fontId="8" fillId="4" borderId="11" applyNumberFormat="1" applyFont="1" applyFill="1" applyBorder="1" applyAlignment="1" applyProtection="0">
      <alignment horizontal="right" vertical="bottom" wrapText="1"/>
    </xf>
    <xf numFmtId="49" fontId="8" fillId="4" borderId="14" applyNumberFormat="1" applyFont="1" applyFill="1" applyBorder="1" applyAlignment="1" applyProtection="0">
      <alignment horizontal="center" vertical="bottom"/>
    </xf>
    <xf numFmtId="49" fontId="8" fillId="4" borderId="15" applyNumberFormat="1" applyFont="1" applyFill="1" applyBorder="1" applyAlignment="1" applyProtection="0">
      <alignment horizontal="left" vertical="bottom" wrapText="1"/>
    </xf>
    <xf numFmtId="4" fontId="8" fillId="4" borderId="15" applyNumberFormat="1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left" vertical="bottom" wrapText="1"/>
    </xf>
    <xf numFmtId="4" fontId="5" fillId="2" borderId="16" applyNumberFormat="1" applyFont="1" applyFill="1" applyBorder="1" applyAlignment="1" applyProtection="0">
      <alignment horizontal="center" vertical="bottom"/>
    </xf>
    <xf numFmtId="0" fontId="3" fillId="2" borderId="10" applyNumberFormat="0" applyFont="1" applyFill="1" applyBorder="1" applyAlignment="1" applyProtection="0">
      <alignment horizontal="center" vertical="bottom"/>
    </xf>
    <xf numFmtId="0" fontId="3" fillId="2" borderId="11" applyNumberFormat="0" applyFont="1" applyFill="1" applyBorder="1" applyAlignment="1" applyProtection="0">
      <alignment horizontal="center" vertical="bottom" wrapText="1"/>
    </xf>
    <xf numFmtId="4" fontId="5" fillId="2" borderId="11" applyNumberFormat="1" applyFont="1" applyFill="1" applyBorder="1" applyAlignment="1" applyProtection="0">
      <alignment horizontal="center" vertical="bottom"/>
    </xf>
    <xf numFmtId="49" fontId="3" fillId="2" borderId="11" applyNumberFormat="1" applyFont="1" applyFill="1" applyBorder="1" applyAlignment="1" applyProtection="0">
      <alignment horizontal="left" vertical="bottom" wrapText="1"/>
    </xf>
    <xf numFmtId="4" fontId="3" fillId="2" borderId="12" applyNumberFormat="1" applyFont="1" applyFill="1" applyBorder="1" applyAlignment="1" applyProtection="0">
      <alignment horizontal="center" vertical="bottom"/>
    </xf>
    <xf numFmtId="2" fontId="3" fillId="2" borderId="11" applyNumberFormat="1" applyFont="1" applyFill="1" applyBorder="1" applyAlignment="1" applyProtection="0">
      <alignment horizontal="center" vertical="bottom"/>
    </xf>
    <xf numFmtId="4" fontId="3" fillId="2" borderId="11" applyNumberFormat="1" applyFont="1" applyFill="1" applyBorder="1" applyAlignment="1" applyProtection="0">
      <alignment horizontal="center" vertical="bottom"/>
    </xf>
    <xf numFmtId="49" fontId="5" fillId="2" borderId="11" applyNumberFormat="1" applyFont="1" applyFill="1" applyBorder="1" applyAlignment="1" applyProtection="0">
      <alignment horizontal="left" vertical="bottom" wrapText="1"/>
    </xf>
    <xf numFmtId="0" fontId="5" fillId="2" borderId="11" applyNumberFormat="0" applyFont="1" applyFill="1" applyBorder="1" applyAlignment="1" applyProtection="0">
      <alignment horizontal="left" vertical="bottom" wrapText="1"/>
    </xf>
    <xf numFmtId="49" fontId="3" fillId="2" borderId="14" applyNumberFormat="1" applyFont="1" applyFill="1" applyBorder="1" applyAlignment="1" applyProtection="0">
      <alignment horizontal="center" vertical="bottom"/>
    </xf>
    <xf numFmtId="49" fontId="4" fillId="2" borderId="15" applyNumberFormat="1" applyFont="1" applyFill="1" applyBorder="1" applyAlignment="1" applyProtection="0">
      <alignment horizontal="right" vertical="bottom" wrapText="1"/>
    </xf>
    <xf numFmtId="2" fontId="3" fillId="2" borderId="15" applyNumberFormat="1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9" fillId="2" borderId="17" applyNumberFormat="0" applyFont="1" applyFill="1" applyBorder="1" applyAlignment="1" applyProtection="0">
      <alignment horizontal="right" vertical="bottom" wrapText="1"/>
    </xf>
    <xf numFmtId="2" fontId="0" fillId="2" borderId="17" applyNumberFormat="1" applyFont="1" applyFill="1" applyBorder="1" applyAlignment="1" applyProtection="0">
      <alignment vertical="bottom"/>
    </xf>
    <xf numFmtId="0" fontId="10" fillId="2" borderId="1" applyNumberFormat="0" applyFont="1" applyFill="1" applyBorder="1" applyAlignment="1" applyProtection="0">
      <alignment horizontal="justify" vertical="bottom" wrapText="1"/>
    </xf>
    <xf numFmtId="0" fontId="10" fillId="2" borderId="1" applyNumberFormat="0" applyFont="1" applyFill="1" applyBorder="1" applyAlignment="1" applyProtection="0">
      <alignment horizontal="left" vertical="bottom" wrapText="1"/>
    </xf>
    <xf numFmtId="0" fontId="0" fillId="2" borderId="1" applyNumberFormat="0" applyFont="1" applyFill="1" applyBorder="1" applyAlignment="1" applyProtection="0">
      <alignment vertical="bottom" wrapText="1"/>
    </xf>
    <xf numFmtId="0" fontId="0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15d24"/>
      <rgbColor rgb="ff99cc00"/>
      <rgbColor rgb="ffd8d8d8"/>
      <rgbColor rgb="ffdddddd"/>
      <rgbColor rgb="ff44546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dizains">
  <a:themeElements>
    <a:clrScheme name="Office dizain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dizains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dizain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45"/>
  <sheetViews>
    <sheetView workbookViewId="0" showGridLines="0" defaultGridColor="1"/>
  </sheetViews>
  <sheetFormatPr defaultColWidth="9.16667" defaultRowHeight="18.75" customHeight="1" outlineLevelRow="0" outlineLevelCol="0"/>
  <cols>
    <col min="1" max="1" width="10.5" style="1" customWidth="1"/>
    <col min="2" max="2" width="40.1719" style="1" customWidth="1"/>
    <col min="3" max="3" width="21" style="1" customWidth="1"/>
    <col min="4" max="4" width="9.17188" style="1" customWidth="1"/>
    <col min="5" max="5" width="9.17188" style="1" customWidth="1"/>
    <col min="6" max="256" width="9.17188" style="1" customWidth="1"/>
  </cols>
  <sheetData>
    <row r="1" ht="18.75" customHeight="1">
      <c r="A1" s="2"/>
      <c r="B1" s="3"/>
      <c r="C1" s="4"/>
      <c r="D1" s="5"/>
      <c r="E1" s="6"/>
    </row>
    <row r="2" ht="18.75" customHeight="1">
      <c r="A2" s="2"/>
      <c r="B2" s="3"/>
      <c r="C2" s="7"/>
      <c r="D2" s="8"/>
      <c r="E2" s="9"/>
    </row>
    <row r="3" ht="18.75" customHeight="1">
      <c r="A3" s="2"/>
      <c r="B3" s="3"/>
      <c r="C3" s="10"/>
      <c r="D3" s="8"/>
      <c r="E3" s="9"/>
    </row>
    <row r="4" ht="18.4" customHeight="1">
      <c r="A4" t="s" s="11">
        <v>0</v>
      </c>
      <c r="B4" s="3"/>
      <c r="C4" s="10"/>
      <c r="D4" s="8"/>
      <c r="E4" s="9"/>
    </row>
    <row r="5" ht="15" customHeight="1">
      <c r="A5" s="12"/>
      <c r="B5" s="13"/>
      <c r="C5" s="10"/>
      <c r="D5" s="8"/>
      <c r="E5" s="9"/>
    </row>
    <row r="6" ht="15" customHeight="1">
      <c r="A6" s="14"/>
      <c r="B6" s="15"/>
      <c r="C6" s="16"/>
      <c r="D6" s="8"/>
      <c r="E6" s="9"/>
    </row>
    <row r="7" ht="80.45" customHeight="1">
      <c r="A7" t="s" s="17">
        <v>1</v>
      </c>
      <c r="B7" t="s" s="18">
        <v>2</v>
      </c>
      <c r="C7" t="s" s="18">
        <v>3</v>
      </c>
      <c r="D7" s="19"/>
      <c r="E7" s="9"/>
    </row>
    <row r="8" ht="31.5" customHeight="1">
      <c r="A8" s="20">
        <v>1100</v>
      </c>
      <c r="B8" t="s" s="21">
        <v>4</v>
      </c>
      <c r="C8" s="22">
        <v>0</v>
      </c>
      <c r="D8" s="19"/>
      <c r="E8" s="9"/>
    </row>
    <row r="9" ht="15.75" customHeight="1">
      <c r="A9" t="s" s="23">
        <v>5</v>
      </c>
      <c r="B9" t="s" s="24">
        <v>6</v>
      </c>
      <c r="C9" s="25">
        <v>0</v>
      </c>
      <c r="D9" s="19"/>
      <c r="E9" s="9"/>
    </row>
    <row r="10" ht="15.75" customHeight="1">
      <c r="A10" s="26"/>
      <c r="B10" t="s" s="21">
        <v>7</v>
      </c>
      <c r="C10" s="27">
        <f>28*540*12</f>
        <v>181440</v>
      </c>
      <c r="D10" s="19"/>
      <c r="E10" s="9"/>
    </row>
    <row r="11" ht="15.75" customHeight="1">
      <c r="A11" s="20">
        <v>1200</v>
      </c>
      <c r="B11" t="s" s="21">
        <v>8</v>
      </c>
      <c r="C11" s="22">
        <f>C10*0.23</f>
        <v>41731.2</v>
      </c>
      <c r="D11" s="19"/>
      <c r="E11" s="9"/>
    </row>
    <row r="12" ht="31.5" customHeight="1">
      <c r="A12" t="s" s="23">
        <v>9</v>
      </c>
      <c r="B12" t="s" s="24">
        <v>10</v>
      </c>
      <c r="C12" s="25">
        <v>0</v>
      </c>
      <c r="D12" s="19"/>
      <c r="E12" s="9"/>
    </row>
    <row r="13" ht="31.5" customHeight="1">
      <c r="A13" s="20">
        <v>2110</v>
      </c>
      <c r="B13" t="s" s="28">
        <v>11</v>
      </c>
      <c r="C13" s="22">
        <f>540/10*12</f>
        <v>648</v>
      </c>
      <c r="D13" s="19"/>
      <c r="E13" s="9"/>
    </row>
    <row r="14" ht="15.75" customHeight="1">
      <c r="A14" s="20">
        <v>2200</v>
      </c>
      <c r="B14" t="s" s="21">
        <v>12</v>
      </c>
      <c r="C14" s="29">
        <f>C15+C16+C17+C18+C19+C20</f>
        <v>42988.8</v>
      </c>
      <c r="D14" s="30"/>
      <c r="E14" s="9"/>
    </row>
    <row r="15" ht="31.5" customHeight="1">
      <c r="A15" s="31">
        <v>2210</v>
      </c>
      <c r="B15" t="s" s="32">
        <v>13</v>
      </c>
      <c r="C15" s="33">
        <f>5720/10*12</f>
        <v>6864</v>
      </c>
      <c r="D15" s="19"/>
      <c r="E15" s="9"/>
    </row>
    <row r="16" ht="31.5" customHeight="1">
      <c r="A16" s="31">
        <v>2220</v>
      </c>
      <c r="B16" t="s" s="32">
        <v>14</v>
      </c>
      <c r="C16" s="33">
        <f>683/10*12</f>
        <v>819.5999999999999</v>
      </c>
      <c r="D16" s="19"/>
      <c r="E16" s="9"/>
    </row>
    <row r="17" ht="47.25" customHeight="1">
      <c r="A17" s="31">
        <v>2230</v>
      </c>
      <c r="B17" t="s" s="32">
        <v>15</v>
      </c>
      <c r="C17" s="33">
        <f>15002/10*12</f>
        <v>18002.4</v>
      </c>
      <c r="D17" s="19"/>
      <c r="E17" s="9"/>
    </row>
    <row r="18" ht="15.75" customHeight="1">
      <c r="A18" s="31">
        <v>2240</v>
      </c>
      <c r="B18" t="s" s="32">
        <v>16</v>
      </c>
      <c r="C18" s="33">
        <f>340/10*12</f>
        <v>408</v>
      </c>
      <c r="D18" s="19"/>
      <c r="E18" s="9"/>
    </row>
    <row r="19" ht="15.75" customHeight="1">
      <c r="A19" s="31">
        <v>2250</v>
      </c>
      <c r="B19" t="s" s="32">
        <v>17</v>
      </c>
      <c r="C19" s="33">
        <f>(12400-621)/10*12</f>
        <v>14134.8</v>
      </c>
      <c r="D19" s="19"/>
      <c r="E19" s="9"/>
    </row>
    <row r="20" ht="47.25" customHeight="1">
      <c r="A20" s="31">
        <v>2260</v>
      </c>
      <c r="B20" t="s" s="32">
        <v>18</v>
      </c>
      <c r="C20" s="33">
        <f>2300/10*12</f>
        <v>2760</v>
      </c>
      <c r="D20" s="19"/>
      <c r="E20" s="9"/>
    </row>
    <row r="21" ht="33" customHeight="1">
      <c r="A21" s="20">
        <v>2300</v>
      </c>
      <c r="B21" t="s" s="21">
        <v>19</v>
      </c>
      <c r="C21" s="29">
        <f>C22+C23+C24+C25+C26+C27+C28</f>
        <v>24792</v>
      </c>
      <c r="D21" s="30"/>
      <c r="E21" s="9"/>
    </row>
    <row r="22" ht="16.5" customHeight="1">
      <c r="A22" s="31">
        <v>2310</v>
      </c>
      <c r="B22" t="s" s="32">
        <v>20</v>
      </c>
      <c r="C22" s="33">
        <f>970/10*12</f>
        <v>1164</v>
      </c>
      <c r="D22" s="19"/>
      <c r="E22" s="9"/>
    </row>
    <row r="23" ht="32.25" customHeight="1">
      <c r="A23" s="31">
        <v>2320</v>
      </c>
      <c r="B23" t="s" s="32">
        <v>21</v>
      </c>
      <c r="C23" s="33">
        <v>0</v>
      </c>
      <c r="D23" s="19"/>
      <c r="E23" s="9"/>
    </row>
    <row r="24" ht="30" customHeight="1">
      <c r="A24" s="31">
        <v>2340</v>
      </c>
      <c r="B24" t="s" s="32">
        <v>22</v>
      </c>
      <c r="C24" s="33">
        <v>0</v>
      </c>
      <c r="D24" s="19"/>
      <c r="E24" s="9"/>
    </row>
    <row r="25" ht="33" customHeight="1">
      <c r="A25" s="31">
        <v>2350</v>
      </c>
      <c r="B25" t="s" s="32">
        <v>23</v>
      </c>
      <c r="C25" s="33">
        <v>0</v>
      </c>
      <c r="D25" s="19"/>
      <c r="E25" s="9"/>
    </row>
    <row r="26" ht="51.75" customHeight="1">
      <c r="A26" s="31">
        <v>2360</v>
      </c>
      <c r="B26" t="s" s="32">
        <v>24</v>
      </c>
      <c r="C26" s="33">
        <v>0</v>
      </c>
      <c r="D26" s="19"/>
      <c r="E26" s="9"/>
    </row>
    <row r="27" ht="16.5" customHeight="1">
      <c r="A27" s="31">
        <v>2370</v>
      </c>
      <c r="B27" t="s" s="32">
        <v>25</v>
      </c>
      <c r="C27" s="33">
        <f>19690/10*12</f>
        <v>23628</v>
      </c>
      <c r="D27" s="19"/>
      <c r="E27" s="9"/>
    </row>
    <row r="28" ht="33" customHeight="1">
      <c r="A28" t="s" s="34">
        <v>26</v>
      </c>
      <c r="B28" t="s" s="35">
        <v>27</v>
      </c>
      <c r="C28" s="25"/>
      <c r="D28" s="19"/>
      <c r="E28" s="9"/>
    </row>
    <row r="29" ht="33" customHeight="1">
      <c r="A29" s="20">
        <v>5233</v>
      </c>
      <c r="B29" t="s" s="24">
        <v>28</v>
      </c>
      <c r="C29" s="22"/>
      <c r="D29" s="19"/>
      <c r="E29" s="9"/>
    </row>
    <row r="30" ht="16.5" customHeight="1">
      <c r="A30" t="s" s="36">
        <v>29</v>
      </c>
      <c r="B30" t="s" s="37">
        <v>30</v>
      </c>
      <c r="C30" s="38">
        <v>0</v>
      </c>
      <c r="D30" s="19"/>
      <c r="E30" s="9"/>
    </row>
    <row r="31" ht="15.75" customHeight="1">
      <c r="A31" s="39"/>
      <c r="B31" t="s" s="40">
        <v>31</v>
      </c>
      <c r="C31" s="41">
        <f>C8+C9+C11+C12+C13+C14+C21+C29+C30+C10</f>
        <v>291600</v>
      </c>
      <c r="D31" s="30"/>
      <c r="E31" s="9"/>
    </row>
    <row r="32" ht="15.75" customHeight="1">
      <c r="A32" s="42"/>
      <c r="B32" s="43"/>
      <c r="C32" s="44"/>
      <c r="D32" s="19"/>
      <c r="E32" s="9"/>
    </row>
    <row r="33" ht="15.75" customHeight="1">
      <c r="A33" s="42"/>
      <c r="B33" t="s" s="45">
        <v>32</v>
      </c>
      <c r="C33" s="46">
        <f>C31-C9-C12-C28-C30</f>
        <v>291600</v>
      </c>
      <c r="D33" s="30"/>
      <c r="E33" s="9"/>
    </row>
    <row r="34" ht="15.75" customHeight="1">
      <c r="A34" s="42"/>
      <c r="B34" t="s" s="45">
        <v>33</v>
      </c>
      <c r="C34" s="47">
        <v>540</v>
      </c>
      <c r="D34" s="19"/>
      <c r="E34" s="9"/>
    </row>
    <row r="35" ht="15.75" customHeight="1">
      <c r="A35" s="42"/>
      <c r="B35" t="s" s="45">
        <v>34</v>
      </c>
      <c r="C35" s="48">
        <f>C33/540</f>
        <v>540</v>
      </c>
      <c r="D35" s="19"/>
      <c r="E35" s="9"/>
    </row>
    <row r="36" ht="17.45" customHeight="1">
      <c r="A36" s="42"/>
      <c r="B36" t="s" s="49">
        <v>35</v>
      </c>
      <c r="C36" s="44">
        <f>C35/12</f>
        <v>45</v>
      </c>
      <c r="D36" s="19"/>
      <c r="E36" s="9"/>
    </row>
    <row r="37" ht="17.45" customHeight="1">
      <c r="A37" s="42"/>
      <c r="B37" s="50"/>
      <c r="C37" s="44"/>
      <c r="D37" s="19"/>
      <c r="E37" s="9"/>
    </row>
    <row r="38" ht="32.95" customHeight="1">
      <c r="A38" s="51"/>
      <c r="B38" s="52"/>
      <c r="C38" s="53"/>
      <c r="D38" s="19"/>
      <c r="E38" s="9"/>
    </row>
    <row r="39" ht="8" customHeight="1">
      <c r="A39" s="54"/>
      <c r="B39" s="55"/>
      <c r="C39" s="56"/>
      <c r="D39" s="8"/>
      <c r="E39" s="9"/>
    </row>
    <row r="40" ht="30" customHeight="1">
      <c r="A40" s="57"/>
      <c r="B40" s="57"/>
      <c r="C40" s="10"/>
      <c r="D40" s="8"/>
      <c r="E40" s="9"/>
    </row>
    <row r="41" ht="40.5" customHeight="1">
      <c r="A41" s="58"/>
      <c r="B41" s="58"/>
      <c r="C41" s="10"/>
      <c r="D41" s="8"/>
      <c r="E41" s="9"/>
    </row>
    <row r="42" ht="50.25" customHeight="1">
      <c r="A42" s="58"/>
      <c r="B42" s="58"/>
      <c r="C42" s="10"/>
      <c r="D42" s="8"/>
      <c r="E42" s="9"/>
    </row>
    <row r="43" ht="52.5" customHeight="1">
      <c r="A43" s="58"/>
      <c r="B43" s="58"/>
      <c r="C43" s="10"/>
      <c r="D43" s="8"/>
      <c r="E43" s="9"/>
    </row>
    <row r="44" ht="15" customHeight="1">
      <c r="A44" s="2"/>
      <c r="B44" s="59"/>
      <c r="C44" s="10"/>
      <c r="D44" s="8"/>
      <c r="E44" s="9"/>
    </row>
    <row r="45" ht="15.75" customHeight="1">
      <c r="A45" s="2"/>
      <c r="B45" s="59"/>
      <c r="C45" s="10"/>
      <c r="D45" s="60"/>
      <c r="E45" s="61"/>
    </row>
  </sheetData>
  <mergeCells count="5">
    <mergeCell ref="A43:B43"/>
    <mergeCell ref="A42:B42"/>
    <mergeCell ref="A41:B41"/>
    <mergeCell ref="A40:B40"/>
    <mergeCell ref="A4:B4"/>
  </mergeCells>
  <pageMargins left="0.75" right="0.75" top="0.787402" bottom="0.590551" header="0" footer="0"/>
  <pageSetup firstPageNumber="1" fitToHeight="1" fitToWidth="1" scale="6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