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DOMES_SEDES\AVIZEI un MAJAS LAPAI\2022.gads\01_JANVĀRIS\"/>
    </mc:Choice>
  </mc:AlternateContent>
  <xr:revisionPtr revIDLastSave="0" documentId="8_{433F31A3-7EF5-4039-B773-80F2BD14F49D}" xr6:coauthVersionLast="47" xr6:coauthVersionMax="47" xr10:uidLastSave="{00000000-0000-0000-0000-000000000000}"/>
  <bookViews>
    <workbookView xWindow="-120" yWindow="-120" windowWidth="29040" windowHeight="15840" xr2:uid="{00000000-000D-0000-FFFF-FFFF00000000}"/>
  </bookViews>
  <sheets>
    <sheet name="Kopa_apstiprinasanai_01_2022" sheetId="1" r:id="rId1"/>
  </sheets>
  <externalReferences>
    <externalReference r:id="rId2"/>
    <externalReference r:id="rId3"/>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Kopa_apstiprinasanai_01_2022!$A$1:$H$42</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3" i="1" l="1"/>
  <c r="H32" i="1"/>
  <c r="G31" i="1"/>
  <c r="F31" i="1"/>
  <c r="E31" i="1"/>
  <c r="D31" i="1"/>
  <c r="C31" i="1"/>
  <c r="G29" i="1"/>
  <c r="F29" i="1"/>
  <c r="E29" i="1"/>
  <c r="D29" i="1"/>
  <c r="C29" i="1"/>
  <c r="C26" i="1"/>
  <c r="H26" i="1" s="1"/>
  <c r="H25" i="1"/>
  <c r="H24" i="1"/>
  <c r="H23" i="1"/>
  <c r="H22" i="1"/>
  <c r="H21" i="1"/>
  <c r="H20" i="1"/>
  <c r="H19" i="1"/>
  <c r="G18" i="1"/>
  <c r="F18" i="1"/>
  <c r="E18" i="1"/>
  <c r="D18" i="1"/>
  <c r="C18" i="1"/>
  <c r="H17" i="1"/>
  <c r="H16" i="1"/>
  <c r="H15" i="1"/>
  <c r="H14" i="1"/>
  <c r="H13" i="1"/>
  <c r="G12" i="1"/>
  <c r="G27" i="1" s="1"/>
  <c r="G28" i="1" s="1"/>
  <c r="F12" i="1"/>
  <c r="E12" i="1"/>
  <c r="D12" i="1"/>
  <c r="D27" i="1" s="1"/>
  <c r="D28" i="1" s="1"/>
  <c r="C12" i="1"/>
  <c r="C27" i="1" s="1"/>
  <c r="C28" i="1" s="1"/>
  <c r="H11" i="1"/>
  <c r="H10" i="1"/>
  <c r="H9" i="1"/>
  <c r="H8" i="1"/>
  <c r="H7" i="1"/>
  <c r="H12" i="1" l="1"/>
  <c r="H29" i="1"/>
  <c r="E27" i="1"/>
  <c r="E28" i="1" s="1"/>
  <c r="F27" i="1"/>
  <c r="F28" i="1" s="1"/>
  <c r="H18" i="1"/>
  <c r="H27" i="1" s="1"/>
  <c r="H31" i="1"/>
  <c r="H36" i="1" l="1"/>
  <c r="H28" i="1"/>
  <c r="H35" i="1"/>
</calcChain>
</file>

<file path=xl/sharedStrings.xml><?xml version="1.0" encoding="utf-8"?>
<sst xmlns="http://schemas.openxmlformats.org/spreadsheetml/2006/main" count="54" uniqueCount="54">
  <si>
    <t>APSTIPRINĀTS</t>
  </si>
  <si>
    <t>Ādažu novada pirmsskolas izglītības iestāžu vidējās izmaksas, balstoties uz kurām pašvaldība sedz pirmsskolas izglītības programmas izmaksas privātajām izglītības iestādēm 2022.gadā</t>
  </si>
  <si>
    <t>EKK kods</t>
  </si>
  <si>
    <t>Izmaksu veidi</t>
  </si>
  <si>
    <t>Ādažu PII "Strautiņš", EUR 01.01.2022. pēc 2021.gada faktiskajām izmaksām</t>
  </si>
  <si>
    <t>Kadagas PII "Mežavēji", EUR 01.01.2022. pēc 2021.gada faktiskajām izmaksām</t>
  </si>
  <si>
    <t>Ādažu vidusskolas PII, EUR 01.01.2022. pēc 2021.gada faktiskajām izmaksām</t>
  </si>
  <si>
    <t>Carnikavas PII "Riekstiņš", EUR 01.01.2022. pēc 2021.gada faktiskajām izmaksām</t>
  </si>
  <si>
    <t>Siguļu PII "Piejūra", EUR 01.01.2022. pēc 2021.gada faktiskajām izmaksām</t>
  </si>
  <si>
    <t>Vidējās izmaksas pašvaldības PII, EUR 01.01.2022. pēc 2021.gada faktiskajām izmaksām</t>
  </si>
  <si>
    <t>Atalgojums no pašvaldības budžeta līdzekļiem</t>
  </si>
  <si>
    <t>1100 - M</t>
  </si>
  <si>
    <t>Atalgojums no valsts mērķdotācijas</t>
  </si>
  <si>
    <t>Darba devēja soc.apdrošināšanas iemaksas</t>
  </si>
  <si>
    <t>1200 - M</t>
  </si>
  <si>
    <t>Darba devēja soc.apdrošināšanas iemaksas no mērķdotācijas</t>
  </si>
  <si>
    <t xml:space="preserve">  Mācību, darba un dienesta komandējumi, dienesta, darba braucieni</t>
  </si>
  <si>
    <t>Pakalpojumi</t>
  </si>
  <si>
    <t xml:space="preserve">    Izdevumi par sakaru pakalpojumiem</t>
  </si>
  <si>
    <t xml:space="preserve">    Izdevumi par komunālajiem pakalpojumiem</t>
  </si>
  <si>
    <t xml:space="preserve">    Dažādi pakalpojumi</t>
  </si>
  <si>
    <t xml:space="preserve">    Remontdarbi un iestāžu uzturēšanas pakalpojumi</t>
  </si>
  <si>
    <t xml:space="preserve">    Īres un nomas maksa (izņemot transportlīdzekļu nomas maksu (EKK 2262))</t>
  </si>
  <si>
    <t>Materiāli</t>
  </si>
  <si>
    <t xml:space="preserve">    Izdevumi par dažādām precēm un inventāru</t>
  </si>
  <si>
    <t xml:space="preserve">    Kurināmais un enerģētiskie materiāli</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</si>
  <si>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</si>
  <si>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</si>
  <si>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</si>
  <si>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</si>
  <si>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t>2370 - M</t>
  </si>
  <si>
    <t xml:space="preserve">    Mācību līdzekļi un materiāli - Valsts mērķdotācija</t>
  </si>
  <si>
    <t>K</t>
  </si>
  <si>
    <t>Pašvaldības izglītības iestāžu kopējais pamatlīdzekļu nolietojums, ko aprēķina, ievērojot pašvaldībām noteikto ilgtermiņa ieguldījumu uzskaites kārtību.</t>
  </si>
  <si>
    <t>L</t>
  </si>
  <si>
    <t>Kopējie pašvaldības pirmsskolas izglītības iestāžu izdevumi:</t>
  </si>
  <si>
    <t>P</t>
  </si>
  <si>
    <t>Pašvaldības līdzekļi</t>
  </si>
  <si>
    <t>M</t>
  </si>
  <si>
    <t>Mērķdotācija</t>
  </si>
  <si>
    <t>B</t>
  </si>
  <si>
    <t>Audzēkņu skaits: (01.09.2021.)</t>
  </si>
  <si>
    <r>
      <t>B</t>
    </r>
    <r>
      <rPr>
        <vertAlign val="subscript"/>
        <sz val="11"/>
        <rFont val="Times New Roman"/>
        <family val="1"/>
        <charset val="186"/>
      </rPr>
      <t>1</t>
    </r>
  </si>
  <si>
    <t>t.sk: - vecumā no pusotra gada līdz četriem gadiem</t>
  </si>
  <si>
    <r>
      <t>B</t>
    </r>
    <r>
      <rPr>
        <vertAlign val="subscript"/>
        <sz val="11"/>
        <rFont val="Times New Roman"/>
        <family val="1"/>
        <charset val="186"/>
      </rPr>
      <t>2</t>
    </r>
  </si>
  <si>
    <t>t.sk: - audzēkņi, kuri apgūst obligāto sagatavošanu pamatizglītības ieguvei</t>
  </si>
  <si>
    <r>
      <t>I</t>
    </r>
    <r>
      <rPr>
        <vertAlign val="subscript"/>
        <sz val="11"/>
        <rFont val="Times New Roman"/>
        <family val="1"/>
        <charset val="186"/>
      </rPr>
      <t>1</t>
    </r>
  </si>
  <si>
    <r>
      <t xml:space="preserve">Vidējās izmaksas pašvaldības izglītības iestādēs pirmsskolas izglītības programmas īstenošanai bērniem </t>
    </r>
    <r>
      <rPr>
        <b/>
        <sz val="11"/>
        <rFont val="Times New Roman"/>
        <family val="1"/>
        <charset val="186"/>
      </rPr>
      <t>no pusotra gada līdz četru gadu vecumam (mēnesī)</t>
    </r>
  </si>
  <si>
    <r>
      <t>I</t>
    </r>
    <r>
      <rPr>
        <vertAlign val="subscript"/>
        <sz val="11"/>
        <rFont val="Times New Roman"/>
        <family val="1"/>
        <charset val="186"/>
      </rPr>
      <t>2</t>
    </r>
  </si>
  <si>
    <t>Vidējās izmaksas vienam izglītojamam, pašvaldības izglītības iestādēs īstenojot bērnu obligāto sagatavošanu pamatizglītības ieguvei (mēnesī)</t>
  </si>
  <si>
    <t xml:space="preserve">Izmaksu aprēķins veikts atbilstoši LR Ministru kabineta 2015.gada 8.decembra noteikumiem Nr.709 "Noteikumi par izmaksu noteikšanas metodiku un kārtību, kādā pašvaldība atbilstoši tās noteiktajām vidējām izmaksām sedz pirmsskolas izglītības programmas izmaksas privātai izglītības iestādei", balstoties uz iepriekšējā gada faktiskajām izmaksām. </t>
  </si>
  <si>
    <t xml:space="preserve">Domes priekšsēdētājs </t>
  </si>
  <si>
    <t>M.Sprindžuks</t>
  </si>
  <si>
    <t>Ar Ādažu novada domes 2022.gada 26.janvābra sēdes lēmumu protokols Nr.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</si>
</sst>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3"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sz val="12"/>
      <color rgb="FFFF0000"/>
      <name val="Times New Roman"/>
      <family val="1"/>
      <charset val="186"/>
    </font>
    <font>
      <sz val="14"/>
      <color rgb="FFFF0000"/>
      <name val="Times New Roman"/>
      <family val="1"/>
      <charset val="186"/>
    </font>
    <font>
      <b/>
      <sz val="14"/>
      <name val="Times New Roman"/>
      <family val="1"/>
      <charset val="186"/>
    </font>
    <font>
      <b/>
      <sz val="12"/>
      <name val="Times New Roman"/>
      <family val="1"/>
      <charset val="186"/>
    </font>
    <font>
      <i/>
      <sz val="12"/>
      <name val="Times New Roman"/>
      <family val="1"/>
      <charset val="186"/>
    </font>
    <font>
      <b/>
      <sz val="11"/>
      <name val="Times New Roman"/>
      <family val="1"/>
      <charset val="186"/>
    </font>
    <font>
      <sz val="11"/>
      <name val="Times New Roman"/>
      <family val="1"/>
      <charset val="186"/>
    </font>
    <font>
      <sz val="11"/>
      <color rgb="FFFF0000"/>
      <name val="Times New Roman"/>
      <family val="1"/>
      <charset val="186"/>
    </font>
    <font>
      <vertAlign val="subscript"/>
      <sz val="11"/>
      <name val="Times New Roman"/>
      <family val="1"/>
      <charset val="186"/>
    </font>
    <font>
      <i/>
      <sz val="11"/>
      <name val="Times New Roman"/>
      <family val="1"/>
      <charset val="186"/>
    </font>
    <font>
      <sz val="11"/>
      <color theme="1"/>
      <name val="Times New Roman"/>
      <family val="1"/>
      <charset val="186"/>
    </font>
    <font>
      <sz val="9"/>
      <color theme="1"/>
      <name val="Arial"/>
      <family val="2"/>
      <charset val="186"/>
    </font>
    <font>
      <sz val="12"/>
      <color theme="1"/>
      <name val="Times New Roman"/>
      <family val="1"/>
      <charset val="186"/>
    </font>
    <font>
      <i/>
      <sz val="14"/>
      <color theme="3"/>
      <name val="Times New Roman"/>
      <family val="1"/>
      <charset val="186"/>
    </font>
    <font>
      <sz val="12"/>
      <color theme="5" tint="-0.249977111117893"/>
      <name val="Times New Roman"/>
      <family val="1"/>
      <charset val="186"/>
    </font>
    <font>
      <i/>
      <sz val="12"/>
      <color theme="3"/>
      <name val="Times New Roman"/>
      <family val="1"/>
      <charset val="186"/>
    </font>
    <font>
      <b/>
      <sz val="14"/>
      <color theme="3"/>
      <name val="Times New Roman"/>
      <family val="1"/>
      <charset val="186"/>
    </font>
    <font>
      <sz val="9"/>
      <name val="Times New Roman"/>
      <family val="1"/>
      <charset val="186"/>
    </font>
    <font>
      <sz val="12"/>
      <color theme="1"/>
      <name val="Arial"/>
      <family val="2"/>
      <charset val="186"/>
    </font>
  </fonts>
  <fills count="5">
    <fill>
      <patternFill patternType="none"/>
    </fill>
    <fill>
      <patternFill patternType="gray125"/>
    </fill>
    <fill>
      <patternFill patternType="solid">
        <fgColor indexed="50"/>
        <bgColor indexed="64"/>
      </patternFill>
    </fill>
    <fill>
      <patternFill patternType="solid">
        <fgColor rgb="FFFFFF00"/>
        <bgColor indexed="64"/>
      </patternFill>
    </fill>
    <fill>
      <patternFill patternType="solid">
        <fgColor theme="0" tint="-0.14996795556505021"/>
        <bgColor indexed="6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3">
    <xf numFmtId="0" fontId="0" fillId="0" borderId="0"/>
    <xf numFmtId="43" fontId="15" fillId="0" borderId="0" applyFont="0" applyFill="0" applyBorder="0" applyAlignment="0" applyProtection="0"/>
    <xf numFmtId="0" fontId="1" fillId="0" borderId="0"/>
  </cellStyleXfs>
  <cellXfs count="74">
    <xf numFmtId="0" fontId="0" fillId="0" borderId="0" xfId="0"/>
    <xf numFmtId="0" fontId="2" fillId="0" borderId="0" xfId="2" applyFont="1"/>
    <xf numFmtId="0" fontId="3" fillId="0" borderId="0" xfId="2" applyFont="1" applyAlignment="1">
      <alignment horizontal="right" vertical="center" wrapText="1"/>
    </xf>
    <xf numFmtId="0" fontId="4" fillId="0" borderId="0" xfId="2" applyFont="1" applyAlignment="1">
      <alignment horizontal="right" vertical="center" wrapText="1"/>
    </xf>
    <xf numFmtId="0" fontId="5" fillId="0" borderId="0" xfId="2" applyFont="1"/>
    <xf numFmtId="0" fontId="3" fillId="0" borderId="0" xfId="2" applyFont="1" applyAlignment="1">
      <alignment horizontal="right" vertical="center"/>
    </xf>
    <xf numFmtId="0" fontId="2" fillId="0" borderId="0" xfId="2" applyFont="1" applyAlignment="1">
      <alignment horizontal="center"/>
    </xf>
    <xf numFmtId="0" fontId="2" fillId="0" borderId="0" xfId="2" applyFont="1" applyAlignment="1">
      <alignment horizontal="center" wrapText="1"/>
    </xf>
    <xf numFmtId="0" fontId="5" fillId="0" borderId="0" xfId="2" applyFont="1" applyAlignment="1">
      <alignment horizontal="center"/>
    </xf>
    <xf numFmtId="2" fontId="7" fillId="2" borderId="1" xfId="2" applyNumberFormat="1"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3" fillId="0" borderId="0" xfId="2" applyFont="1"/>
    <xf numFmtId="0" fontId="7" fillId="0" borderId="5" xfId="2" applyFont="1" applyBorder="1" applyAlignment="1">
      <alignment horizontal="center"/>
    </xf>
    <xf numFmtId="0" fontId="7" fillId="0" borderId="6" xfId="2" applyFont="1" applyBorder="1" applyAlignment="1">
      <alignment horizontal="left" wrapText="1"/>
    </xf>
    <xf numFmtId="4" fontId="7" fillId="0" borderId="7" xfId="2" applyNumberFormat="1" applyFont="1" applyFill="1" applyBorder="1" applyAlignment="1">
      <alignment horizontal="center"/>
    </xf>
    <xf numFmtId="4" fontId="7" fillId="0" borderId="8" xfId="2" applyNumberFormat="1" applyFont="1" applyFill="1" applyBorder="1" applyAlignment="1">
      <alignment horizontal="center"/>
    </xf>
    <xf numFmtId="0" fontId="7" fillId="0" borderId="0" xfId="2" applyFont="1"/>
    <xf numFmtId="0" fontId="8" fillId="0" borderId="5" xfId="2" applyFont="1" applyBorder="1" applyAlignment="1">
      <alignment horizontal="center"/>
    </xf>
    <xf numFmtId="0" fontId="8" fillId="0" borderId="6" xfId="2" applyFont="1" applyBorder="1" applyAlignment="1">
      <alignment horizontal="left" wrapText="1"/>
    </xf>
    <xf numFmtId="4" fontId="8" fillId="0" borderId="7" xfId="2" applyNumberFormat="1" applyFont="1" applyFill="1" applyBorder="1" applyAlignment="1">
      <alignment horizontal="center"/>
    </xf>
    <xf numFmtId="4" fontId="8" fillId="0" borderId="8" xfId="2" applyNumberFormat="1" applyFont="1" applyFill="1" applyBorder="1" applyAlignment="1">
      <alignment horizontal="center"/>
    </xf>
    <xf numFmtId="4" fontId="3" fillId="0" borderId="7" xfId="2" applyNumberFormat="1" applyFont="1" applyFill="1" applyBorder="1" applyAlignment="1">
      <alignment horizontal="center"/>
    </xf>
    <xf numFmtId="0" fontId="3" fillId="0" borderId="5" xfId="2" applyFont="1" applyBorder="1" applyAlignment="1">
      <alignment horizontal="center"/>
    </xf>
    <xf numFmtId="0" fontId="3" fillId="0" borderId="9" xfId="2" applyFont="1" applyBorder="1" applyAlignment="1">
      <alignment wrapText="1"/>
    </xf>
    <xf numFmtId="4" fontId="3" fillId="0" borderId="8" xfId="2" applyNumberFormat="1" applyFont="1" applyFill="1" applyBorder="1" applyAlignment="1">
      <alignment horizontal="center"/>
    </xf>
    <xf numFmtId="4" fontId="7" fillId="0" borderId="10" xfId="2" applyNumberFormat="1" applyFont="1" applyFill="1" applyBorder="1" applyAlignment="1">
      <alignment horizontal="center"/>
    </xf>
    <xf numFmtId="0" fontId="8" fillId="0" borderId="5" xfId="2" applyFont="1" applyBorder="1" applyAlignment="1">
      <alignment horizontal="right"/>
    </xf>
    <xf numFmtId="0" fontId="8" fillId="0" borderId="6" xfId="2" applyFont="1" applyBorder="1" applyAlignment="1">
      <alignment horizontal="right" wrapText="1"/>
    </xf>
    <xf numFmtId="4" fontId="8" fillId="0" borderId="11" xfId="2" applyNumberFormat="1" applyFont="1" applyFill="1" applyBorder="1" applyAlignment="1">
      <alignment horizontal="center"/>
    </xf>
    <xf numFmtId="4" fontId="8" fillId="3" borderId="11" xfId="2" applyNumberFormat="1" applyFont="1" applyFill="1" applyBorder="1" applyAlignment="1">
      <alignment horizontal="center"/>
    </xf>
    <xf numFmtId="0" fontId="9" fillId="0" borderId="12" xfId="2" applyFont="1" applyBorder="1" applyAlignment="1">
      <alignment horizontal="center"/>
    </xf>
    <xf numFmtId="0" fontId="9" fillId="0" borderId="13" xfId="2" applyFont="1" applyBorder="1" applyAlignment="1">
      <alignment horizontal="left" wrapText="1"/>
    </xf>
    <xf numFmtId="4" fontId="9" fillId="0" borderId="14" xfId="2" applyNumberFormat="1" applyFont="1" applyBorder="1" applyAlignment="1">
      <alignment horizontal="center"/>
    </xf>
    <xf numFmtId="0" fontId="8" fillId="0" borderId="0" xfId="2" applyFont="1"/>
    <xf numFmtId="0" fontId="10" fillId="0" borderId="5" xfId="2" applyFont="1" applyBorder="1" applyAlignment="1">
      <alignment horizontal="center"/>
    </xf>
    <xf numFmtId="0" fontId="10" fillId="0" borderId="6" xfId="2" applyFont="1" applyBorder="1" applyAlignment="1">
      <alignment horizontal="left" wrapText="1"/>
    </xf>
    <xf numFmtId="4" fontId="10" fillId="0" borderId="7" xfId="2" applyNumberFormat="1" applyFont="1" applyFill="1" applyBorder="1" applyAlignment="1">
      <alignment horizontal="center"/>
    </xf>
    <xf numFmtId="4" fontId="11" fillId="0" borderId="7" xfId="2" applyNumberFormat="1" applyFont="1" applyFill="1" applyBorder="1" applyAlignment="1">
      <alignment horizontal="center"/>
    </xf>
    <xf numFmtId="0" fontId="9" fillId="0" borderId="6" xfId="2" applyFont="1" applyBorder="1" applyAlignment="1">
      <alignment horizontal="left" wrapText="1"/>
    </xf>
    <xf numFmtId="3" fontId="9" fillId="0" borderId="7" xfId="2" applyNumberFormat="1" applyFont="1" applyBorder="1" applyAlignment="1">
      <alignment horizontal="center"/>
    </xf>
    <xf numFmtId="0" fontId="13" fillId="0" borderId="6" xfId="2" applyFont="1" applyBorder="1" applyAlignment="1">
      <alignment horizontal="left" wrapText="1"/>
    </xf>
    <xf numFmtId="3" fontId="13" fillId="0" borderId="7" xfId="2" applyNumberFormat="1" applyFont="1" applyFill="1" applyBorder="1" applyAlignment="1">
      <alignment horizontal="center"/>
    </xf>
    <xf numFmtId="3" fontId="13" fillId="0" borderId="7" xfId="2" applyNumberFormat="1" applyFont="1" applyBorder="1" applyAlignment="1">
      <alignment horizontal="center"/>
    </xf>
    <xf numFmtId="3" fontId="11" fillId="0" borderId="7" xfId="2" applyNumberFormat="1" applyFont="1" applyBorder="1" applyAlignment="1">
      <alignment horizontal="center"/>
    </xf>
    <xf numFmtId="3" fontId="14" fillId="0" borderId="7" xfId="2" applyNumberFormat="1" applyFont="1" applyBorder="1" applyAlignment="1">
      <alignment horizontal="center"/>
    </xf>
    <xf numFmtId="0" fontId="10" fillId="4" borderId="5" xfId="2" applyFont="1" applyFill="1" applyBorder="1" applyAlignment="1">
      <alignment horizontal="center"/>
    </xf>
    <xf numFmtId="0" fontId="10" fillId="4" borderId="6" xfId="2" applyFont="1" applyFill="1" applyBorder="1" applyAlignment="1">
      <alignment horizontal="left" wrapText="1"/>
    </xf>
    <xf numFmtId="43" fontId="11" fillId="4" borderId="7" xfId="1" applyFont="1" applyFill="1" applyBorder="1" applyAlignment="1">
      <alignment horizontal="center" vertical="center"/>
    </xf>
    <xf numFmtId="164" fontId="9" fillId="4" borderId="7" xfId="1" applyNumberFormat="1" applyFont="1" applyFill="1" applyBorder="1" applyAlignment="1">
      <alignment horizontal="center" vertical="center"/>
    </xf>
    <xf numFmtId="0" fontId="16" fillId="0" borderId="0" xfId="0" applyFont="1"/>
    <xf numFmtId="0" fontId="17" fillId="0" borderId="0" xfId="2" applyFont="1"/>
    <xf numFmtId="0" fontId="10" fillId="4" borderId="15" xfId="2" applyFont="1" applyFill="1" applyBorder="1" applyAlignment="1">
      <alignment horizontal="center"/>
    </xf>
    <xf numFmtId="0" fontId="10" fillId="4" borderId="16" xfId="2" applyFont="1" applyFill="1" applyBorder="1" applyAlignment="1">
      <alignment horizontal="left" wrapText="1"/>
    </xf>
    <xf numFmtId="43" fontId="11" fillId="4" borderId="17" xfId="1" applyFont="1" applyFill="1" applyBorder="1" applyAlignment="1">
      <alignment horizontal="center"/>
    </xf>
    <xf numFmtId="164" fontId="9" fillId="4" borderId="17" xfId="1" applyNumberFormat="1" applyFont="1" applyFill="1" applyBorder="1" applyAlignment="1">
      <alignment horizontal="center"/>
    </xf>
    <xf numFmtId="0" fontId="3" fillId="0" borderId="15" xfId="2" applyFont="1" applyBorder="1" applyAlignment="1">
      <alignment horizontal="center"/>
    </xf>
    <xf numFmtId="0" fontId="18" fillId="0" borderId="16" xfId="2" applyFont="1" applyBorder="1" applyAlignment="1">
      <alignment horizontal="right" wrapText="1"/>
    </xf>
    <xf numFmtId="0" fontId="4" fillId="0" borderId="18" xfId="2" applyFont="1" applyBorder="1" applyAlignment="1">
      <alignment horizontal="center"/>
    </xf>
    <xf numFmtId="0" fontId="4" fillId="0" borderId="19" xfId="2" applyFont="1" applyBorder="1" applyAlignment="1">
      <alignment horizontal="center"/>
    </xf>
    <xf numFmtId="0" fontId="3" fillId="0" borderId="20" xfId="2" applyFont="1" applyBorder="1" applyAlignment="1">
      <alignment horizontal="center"/>
    </xf>
    <xf numFmtId="0" fontId="19" fillId="0" borderId="0" xfId="2" applyFont="1"/>
    <xf numFmtId="0" fontId="20" fillId="0" borderId="0" xfId="2" applyFont="1" applyAlignment="1">
      <alignment horizontal="right" wrapText="1"/>
    </xf>
    <xf numFmtId="43" fontId="5" fillId="0" borderId="0" xfId="1" applyFont="1"/>
    <xf numFmtId="0" fontId="2" fillId="0" borderId="0" xfId="2" applyFont="1" applyAlignment="1">
      <alignment wrapText="1"/>
    </xf>
    <xf numFmtId="0" fontId="1" fillId="0" borderId="0" xfId="2" applyFont="1"/>
    <xf numFmtId="0" fontId="3" fillId="0" borderId="0" xfId="2" applyFont="1" applyAlignment="1">
      <alignment wrapText="1"/>
    </xf>
    <xf numFmtId="0" fontId="4" fillId="0" borderId="0" xfId="2" applyFont="1"/>
    <xf numFmtId="0" fontId="1" fillId="0" borderId="0" xfId="2" applyFont="1" applyAlignment="1">
      <alignment horizontal="right"/>
    </xf>
    <xf numFmtId="0" fontId="22" fillId="0" borderId="0" xfId="0" applyFont="1"/>
    <xf numFmtId="0" fontId="21" fillId="0" borderId="0" xfId="2" applyFont="1" applyAlignment="1">
      <alignment wrapText="1"/>
    </xf>
    <xf numFmtId="0" fontId="6" fillId="0" borderId="0" xfId="2" applyFont="1" applyAlignment="1">
      <alignment horizontal="center" wrapText="1"/>
    </xf>
    <xf numFmtId="0" fontId="21" fillId="0" borderId="0" xfId="2" applyFont="1" applyAlignment="1">
      <alignment horizontal="left" wrapText="1"/>
    </xf>
  </cellXfs>
  <cellStyles count="3">
    <cellStyle name="Comma" xfId="1" builtinId="3"/>
    <cellStyle name="Normal" xfId="0" builtinId="0"/>
    <cellStyle name="Parasts 7"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adazi.namejs.lv/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vs-adazi.namejs.lv/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zoomScaleNormal="100" workbookViewId="0"/>
  </sheetViews>
  <sheetFormatPr defaultColWidth="9.140625" defaultRowHeight="18.75" outlineLevelRow="1" outlineLevelCol="1" x14ac:dyDescent="0.3"/>
  <cols>
    <col min="1" max="1" width="10.42578125" style="1" customWidth="1"/>
    <col min="2" max="2" width="53" style="65" customWidth="1"/>
    <col min="3" max="7" width="23.28515625" style="4" hidden="1" customWidth="1" outlineLevel="1"/>
    <col min="8" max="8" width="33" style="1" customWidth="1" collapsed="1"/>
    <col min="9" max="9" width="25.28515625" style="1" customWidth="1"/>
    <col min="10" max="16384" width="9.140625" style="1"/>
  </cols>
  <sheetData>
    <row r="1" spans="1:8" x14ac:dyDescent="0.3">
      <c r="B1" s="2"/>
      <c r="C1" s="3"/>
      <c r="H1" s="2" t="s">
        <v>0</v>
      </c>
    </row>
    <row r="2" spans="1:8" x14ac:dyDescent="0.3">
      <c r="B2" s="2"/>
      <c r="C2" s="3"/>
      <c r="H2" s="5" t="s">
        <v>53</v>
      </c>
    </row>
    <row r="3" spans="1:8" x14ac:dyDescent="0.3">
      <c r="B3" s="2"/>
      <c r="C3" s="3"/>
    </row>
    <row r="4" spans="1:8" ht="61.15" customHeight="1" x14ac:dyDescent="0.3">
      <c r="A4" s="72" t="s">
        <v>1</v>
      </c>
      <c r="B4" s="72"/>
      <c r="C4" s="72"/>
      <c r="D4" s="72"/>
      <c r="E4" s="72"/>
      <c r="F4" s="72"/>
      <c r="G4" s="72"/>
      <c r="H4" s="72"/>
    </row>
    <row r="5" spans="1:8" ht="19.5" thickBot="1" x14ac:dyDescent="0.35">
      <c r="A5" s="6"/>
      <c r="B5" s="7"/>
      <c r="C5" s="8"/>
    </row>
    <row r="6" spans="1:8" s="13" customFormat="1" ht="62.45" customHeight="1" x14ac:dyDescent="0.25">
      <c r="A6" s="9" t="s">
        <v>2</v>
      </c>
      <c r="B6" s="10" t="s">
        <v>3</v>
      </c>
      <c r="C6" s="11" t="s">
        <v>4</v>
      </c>
      <c r="D6" s="11" t="s">
        <v>5</v>
      </c>
      <c r="E6" s="12" t="s">
        <v>6</v>
      </c>
      <c r="F6" s="12" t="s">
        <v>7</v>
      </c>
      <c r="G6" s="12" t="s">
        <v>8</v>
      </c>
      <c r="H6" s="11" t="s">
        <v>9</v>
      </c>
    </row>
    <row r="7" spans="1:8" s="18" customFormat="1" ht="15.75" x14ac:dyDescent="0.25">
      <c r="A7" s="14">
        <v>1100</v>
      </c>
      <c r="B7" s="15" t="s">
        <v>10</v>
      </c>
      <c r="C7" s="16">
        <v>629854.25</v>
      </c>
      <c r="D7" s="16">
        <v>464969.09</v>
      </c>
      <c r="E7" s="17">
        <v>118947.1</v>
      </c>
      <c r="F7" s="16">
        <v>431573.83</v>
      </c>
      <c r="G7" s="16">
        <v>314339.33</v>
      </c>
      <c r="H7" s="16">
        <f>AVERAGE(C7:G7)</f>
        <v>391936.72000000009</v>
      </c>
    </row>
    <row r="8" spans="1:8" s="13" customFormat="1" ht="15.75" x14ac:dyDescent="0.25">
      <c r="A8" s="19" t="s">
        <v>11</v>
      </c>
      <c r="B8" s="20" t="s">
        <v>12</v>
      </c>
      <c r="C8" s="21">
        <v>194842.68</v>
      </c>
      <c r="D8" s="21">
        <v>75806.31</v>
      </c>
      <c r="E8" s="22">
        <v>5816.19</v>
      </c>
      <c r="F8" s="21">
        <v>115711.03999999999</v>
      </c>
      <c r="G8" s="21">
        <v>16418.36</v>
      </c>
      <c r="H8" s="23">
        <f>AVERAGE(C8:G8)</f>
        <v>81718.915999999997</v>
      </c>
    </row>
    <row r="9" spans="1:8" s="18" customFormat="1" ht="15.75" x14ac:dyDescent="0.25">
      <c r="A9" s="14">
        <v>1200</v>
      </c>
      <c r="B9" s="15" t="s">
        <v>13</v>
      </c>
      <c r="C9" s="16">
        <v>183094.82994199998</v>
      </c>
      <c r="D9" s="16">
        <v>131208.596689</v>
      </c>
      <c r="E9" s="17">
        <v>30589.460000000003</v>
      </c>
      <c r="F9" s="16">
        <v>145248.06851000001</v>
      </c>
      <c r="G9" s="16">
        <v>68304.185991000006</v>
      </c>
      <c r="H9" s="16">
        <f t="shared" ref="H9:H11" si="0">AVERAGE(C9:G9)</f>
        <v>111689.0282264</v>
      </c>
    </row>
    <row r="10" spans="1:8" s="13" customFormat="1" ht="31.5" x14ac:dyDescent="0.25">
      <c r="A10" s="19" t="s">
        <v>14</v>
      </c>
      <c r="B10" s="20" t="s">
        <v>15</v>
      </c>
      <c r="C10" s="21">
        <v>52800.18</v>
      </c>
      <c r="D10" s="21">
        <v>0</v>
      </c>
      <c r="E10" s="22">
        <v>1374.4</v>
      </c>
      <c r="F10" s="21">
        <v>27296</v>
      </c>
      <c r="G10" s="21">
        <v>3873.09</v>
      </c>
      <c r="H10" s="23">
        <f t="shared" si="0"/>
        <v>17068.734</v>
      </c>
    </row>
    <row r="11" spans="1:8" s="13" customFormat="1" ht="31.5" x14ac:dyDescent="0.25">
      <c r="A11" s="24">
        <v>2100</v>
      </c>
      <c r="B11" s="25" t="s">
        <v>16</v>
      </c>
      <c r="C11" s="23">
        <v>0</v>
      </c>
      <c r="D11" s="23">
        <v>0</v>
      </c>
      <c r="E11" s="26">
        <v>0</v>
      </c>
      <c r="F11" s="23">
        <v>0</v>
      </c>
      <c r="G11" s="23">
        <v>0</v>
      </c>
      <c r="H11" s="23">
        <f t="shared" si="0"/>
        <v>0</v>
      </c>
    </row>
    <row r="12" spans="1:8" s="18" customFormat="1" ht="15.75" x14ac:dyDescent="0.25">
      <c r="A12" s="14">
        <v>2200</v>
      </c>
      <c r="B12" s="15" t="s">
        <v>17</v>
      </c>
      <c r="C12" s="16">
        <f>C13+C14+C15+C16+C17</f>
        <v>85761.26</v>
      </c>
      <c r="D12" s="16">
        <f t="shared" ref="D12:E12" si="1">D13+D14+D15+D16+D17</f>
        <v>50294.18</v>
      </c>
      <c r="E12" s="27">
        <f t="shared" si="1"/>
        <v>9359.8446012987006</v>
      </c>
      <c r="F12" s="16">
        <f>F13+F14+F15+F16+F17</f>
        <v>61202.9</v>
      </c>
      <c r="G12" s="16">
        <f t="shared" ref="G12" si="2">G13+G14+G15+G16+G17</f>
        <v>38514.599999999991</v>
      </c>
      <c r="H12" s="16">
        <f>H13+H14+H15+H16+H17</f>
        <v>49395.02292025974</v>
      </c>
    </row>
    <row r="13" spans="1:8" s="13" customFormat="1" ht="15.75" x14ac:dyDescent="0.25">
      <c r="A13" s="28">
        <v>2210</v>
      </c>
      <c r="B13" s="29" t="s">
        <v>18</v>
      </c>
      <c r="C13" s="21">
        <v>1976.73</v>
      </c>
      <c r="D13" s="21">
        <v>2223.63</v>
      </c>
      <c r="E13" s="22">
        <v>520.12877142857144</v>
      </c>
      <c r="F13" s="21">
        <v>1047.6299999999999</v>
      </c>
      <c r="G13" s="30">
        <v>1174.4299999999998</v>
      </c>
      <c r="H13" s="21">
        <f t="shared" ref="H13:H17" si="3">AVERAGE(C13:G13)</f>
        <v>1388.5097542857143</v>
      </c>
    </row>
    <row r="14" spans="1:8" s="13" customFormat="1" ht="15.75" x14ac:dyDescent="0.25">
      <c r="A14" s="28">
        <v>2220</v>
      </c>
      <c r="B14" s="29" t="s">
        <v>19</v>
      </c>
      <c r="C14" s="21">
        <v>35457.660000000003</v>
      </c>
      <c r="D14" s="21">
        <v>28613.95</v>
      </c>
      <c r="E14" s="22">
        <v>6159.0158298701299</v>
      </c>
      <c r="F14" s="21">
        <v>38847.840000000004</v>
      </c>
      <c r="G14" s="30">
        <v>15921.34</v>
      </c>
      <c r="H14" s="21">
        <f t="shared" si="3"/>
        <v>24999.961165974026</v>
      </c>
    </row>
    <row r="15" spans="1:8" s="13" customFormat="1" ht="15.75" x14ac:dyDescent="0.25">
      <c r="A15" s="28">
        <v>2230</v>
      </c>
      <c r="B15" s="29" t="s">
        <v>20</v>
      </c>
      <c r="C15" s="21">
        <v>12628.899999999994</v>
      </c>
      <c r="D15" s="21">
        <v>5896.5</v>
      </c>
      <c r="E15" s="22">
        <v>669.95</v>
      </c>
      <c r="F15" s="21">
        <v>10089.02</v>
      </c>
      <c r="G15" s="30">
        <v>18454.239999999998</v>
      </c>
      <c r="H15" s="21">
        <f t="shared" si="3"/>
        <v>9547.7219999999979</v>
      </c>
    </row>
    <row r="16" spans="1:8" s="13" customFormat="1" ht="15.75" x14ac:dyDescent="0.25">
      <c r="A16" s="28">
        <v>2240</v>
      </c>
      <c r="B16" s="29" t="s">
        <v>21</v>
      </c>
      <c r="C16" s="21">
        <v>29812.89</v>
      </c>
      <c r="D16" s="21">
        <v>13491.03</v>
      </c>
      <c r="E16" s="22">
        <v>2010.75</v>
      </c>
      <c r="F16" s="21">
        <v>10434.879999999999</v>
      </c>
      <c r="G16" s="30">
        <v>2332.9500000000003</v>
      </c>
      <c r="H16" s="21">
        <f t="shared" si="3"/>
        <v>11616.499999999998</v>
      </c>
    </row>
    <row r="17" spans="1:9" s="13" customFormat="1" ht="31.5" x14ac:dyDescent="0.25">
      <c r="A17" s="28">
        <v>2260</v>
      </c>
      <c r="B17" s="29" t="s">
        <v>22</v>
      </c>
      <c r="C17" s="21">
        <v>5885.08</v>
      </c>
      <c r="D17" s="21">
        <v>69.069999999999993</v>
      </c>
      <c r="E17" s="22"/>
      <c r="F17" s="21">
        <v>783.53</v>
      </c>
      <c r="G17" s="30">
        <v>631.64</v>
      </c>
      <c r="H17" s="21">
        <f t="shared" si="3"/>
        <v>1842.33</v>
      </c>
    </row>
    <row r="18" spans="1:9" s="18" customFormat="1" ht="15.75" x14ac:dyDescent="0.25">
      <c r="A18" s="14">
        <v>2300</v>
      </c>
      <c r="B18" s="15" t="s">
        <v>23</v>
      </c>
      <c r="C18" s="16">
        <f>C19+C20+C21+C22+C23+C24+C25</f>
        <v>97198.510000000009</v>
      </c>
      <c r="D18" s="16">
        <f>D19+D20+D21+D22+D23+D24+D25</f>
        <v>53864.91</v>
      </c>
      <c r="E18" s="27">
        <f t="shared" ref="E18:G18" si="4">E19+E20+E21+E22+E23+E24+E25</f>
        <v>26132.807780844156</v>
      </c>
      <c r="F18" s="27">
        <f t="shared" si="4"/>
        <v>28499.230000000003</v>
      </c>
      <c r="G18" s="27">
        <f t="shared" si="4"/>
        <v>74935.06</v>
      </c>
      <c r="H18" s="16">
        <f>H19+H20+H21+H22+H23+H24+H25</f>
        <v>56672.805556168831</v>
      </c>
    </row>
    <row r="19" spans="1:9" s="13" customFormat="1" ht="15.75" x14ac:dyDescent="0.25">
      <c r="A19" s="28">
        <v>2310</v>
      </c>
      <c r="B19" s="29" t="s">
        <v>24</v>
      </c>
      <c r="C19" s="21">
        <v>18269.38</v>
      </c>
      <c r="D19" s="21">
        <v>10304.36</v>
      </c>
      <c r="E19" s="22">
        <v>12669.29</v>
      </c>
      <c r="F19" s="23">
        <v>9768.67</v>
      </c>
      <c r="G19" s="23">
        <v>17067.75</v>
      </c>
      <c r="H19" s="21">
        <f t="shared" ref="H19:H26" si="5">AVERAGE(C19:G19)</f>
        <v>13615.89</v>
      </c>
    </row>
    <row r="20" spans="1:9" s="13" customFormat="1" ht="15.75" x14ac:dyDescent="0.25">
      <c r="A20" s="28">
        <v>2320</v>
      </c>
      <c r="B20" s="29" t="s">
        <v>25</v>
      </c>
      <c r="C20" s="21">
        <v>52173.35</v>
      </c>
      <c r="D20" s="21">
        <v>30740.16</v>
      </c>
      <c r="E20" s="22">
        <v>6474.0088621753239</v>
      </c>
      <c r="F20" s="21">
        <v>1020.09</v>
      </c>
      <c r="G20" s="30">
        <v>12730.53</v>
      </c>
      <c r="H20" s="21">
        <f t="shared" si="5"/>
        <v>20627.627772435062</v>
      </c>
    </row>
    <row r="21" spans="1:9" s="13" customFormat="1" ht="47.25" x14ac:dyDescent="0.25">
      <c r="A21" s="28">
        <v>2340</v>
      </c>
      <c r="B21" s="29" t="s">
        <v>26</v>
      </c>
      <c r="C21" s="21">
        <v>392.52</v>
      </c>
      <c r="D21" s="21">
        <v>99.57</v>
      </c>
      <c r="E21" s="22">
        <v>80.528918668831167</v>
      </c>
      <c r="F21" s="21">
        <v>1895.3600000000001</v>
      </c>
      <c r="G21" s="30">
        <v>361.61</v>
      </c>
      <c r="H21" s="21">
        <f t="shared" si="5"/>
        <v>565.91778373376633</v>
      </c>
    </row>
    <row r="22" spans="1:9" s="13" customFormat="1" ht="15.75" x14ac:dyDescent="0.25">
      <c r="A22" s="28">
        <v>2350</v>
      </c>
      <c r="B22" s="29" t="s">
        <v>27</v>
      </c>
      <c r="C22" s="21">
        <v>13474.54</v>
      </c>
      <c r="D22" s="21">
        <v>7379.57</v>
      </c>
      <c r="E22" s="22">
        <v>1917.54</v>
      </c>
      <c r="F22" s="21">
        <v>11420.5</v>
      </c>
      <c r="G22" s="30">
        <v>17965.34</v>
      </c>
      <c r="H22" s="21">
        <f t="shared" si="5"/>
        <v>10431.498000000001</v>
      </c>
    </row>
    <row r="23" spans="1:9" s="13" customFormat="1" ht="47.25" x14ac:dyDescent="0.25">
      <c r="A23" s="28">
        <v>2360</v>
      </c>
      <c r="B23" s="29" t="s">
        <v>28</v>
      </c>
      <c r="C23" s="21">
        <v>0</v>
      </c>
      <c r="D23" s="21">
        <v>0</v>
      </c>
      <c r="E23" s="22"/>
      <c r="F23" s="21">
        <v>0</v>
      </c>
      <c r="G23" s="30">
        <v>0</v>
      </c>
      <c r="H23" s="21">
        <f t="shared" si="5"/>
        <v>0</v>
      </c>
    </row>
    <row r="24" spans="1:9" s="13" customFormat="1" ht="15.75" x14ac:dyDescent="0.25">
      <c r="A24" s="28">
        <v>2370</v>
      </c>
      <c r="B24" s="29" t="s">
        <v>29</v>
      </c>
      <c r="C24" s="21">
        <v>6953.03</v>
      </c>
      <c r="D24" s="21">
        <v>3461.34</v>
      </c>
      <c r="E24" s="22">
        <v>4991.4399999999996</v>
      </c>
      <c r="F24" s="21">
        <v>1611.1799999999998</v>
      </c>
      <c r="G24" s="30">
        <v>26474.820000000003</v>
      </c>
      <c r="H24" s="21">
        <f t="shared" si="5"/>
        <v>8698.3619999999992</v>
      </c>
    </row>
    <row r="25" spans="1:9" s="13" customFormat="1" ht="15.75" x14ac:dyDescent="0.25">
      <c r="A25" s="28" t="s">
        <v>30</v>
      </c>
      <c r="B25" s="29" t="s">
        <v>31</v>
      </c>
      <c r="C25" s="21">
        <v>5935.69</v>
      </c>
      <c r="D25" s="21">
        <v>1879.91</v>
      </c>
      <c r="E25" s="22"/>
      <c r="F25" s="21">
        <v>2783.43</v>
      </c>
      <c r="G25" s="30">
        <v>335.01</v>
      </c>
      <c r="H25" s="21">
        <f t="shared" si="5"/>
        <v>2733.5099999999998</v>
      </c>
    </row>
    <row r="26" spans="1:9" s="13" customFormat="1" ht="47.25" x14ac:dyDescent="0.25">
      <c r="A26" s="24" t="s">
        <v>32</v>
      </c>
      <c r="B26" s="20" t="s">
        <v>33</v>
      </c>
      <c r="C26" s="21">
        <f>32653.35</f>
        <v>32653.35</v>
      </c>
      <c r="D26" s="21">
        <v>6040.32</v>
      </c>
      <c r="E26" s="22">
        <v>482.32</v>
      </c>
      <c r="F26" s="21">
        <v>17979.560000000001</v>
      </c>
      <c r="G26" s="31">
        <v>89767.17</v>
      </c>
      <c r="H26" s="21">
        <f t="shared" si="5"/>
        <v>29384.544000000002</v>
      </c>
    </row>
    <row r="27" spans="1:9" s="35" customFormat="1" ht="29.25" x14ac:dyDescent="0.25">
      <c r="A27" s="32" t="s">
        <v>34</v>
      </c>
      <c r="B27" s="33" t="s">
        <v>35</v>
      </c>
      <c r="C27" s="34">
        <f>C7+C8+C9+C10+C11+C12+C18+C26</f>
        <v>1276205.0599420001</v>
      </c>
      <c r="D27" s="34">
        <f t="shared" ref="D27:G27" si="6">D7+D8+D9+D10+D11+D12+D18+D26</f>
        <v>782183.40668900008</v>
      </c>
      <c r="E27" s="34">
        <f t="shared" si="6"/>
        <v>192702.12238214287</v>
      </c>
      <c r="F27" s="34">
        <f t="shared" si="6"/>
        <v>827510.62851000007</v>
      </c>
      <c r="G27" s="34">
        <f t="shared" si="6"/>
        <v>606151.79599100002</v>
      </c>
      <c r="H27" s="34">
        <f>H7+H8+H9+H10+H11+H12+H18+H26</f>
        <v>737865.77070282865</v>
      </c>
      <c r="I27" s="13"/>
    </row>
    <row r="28" spans="1:9" s="13" customFormat="1" ht="15.75" x14ac:dyDescent="0.25">
      <c r="A28" s="36" t="s">
        <v>36</v>
      </c>
      <c r="B28" s="37" t="s">
        <v>37</v>
      </c>
      <c r="C28" s="38">
        <f>C27-C8-C10-C25</f>
        <v>1022626.5099420001</v>
      </c>
      <c r="D28" s="38">
        <f t="shared" ref="D28:H28" si="7">D27-D8-D10-D25</f>
        <v>704497.18668899999</v>
      </c>
      <c r="E28" s="38">
        <f t="shared" si="7"/>
        <v>185511.53238214288</v>
      </c>
      <c r="F28" s="38">
        <f t="shared" si="7"/>
        <v>681720.15850999998</v>
      </c>
      <c r="G28" s="38">
        <f t="shared" si="7"/>
        <v>585525.33599100006</v>
      </c>
      <c r="H28" s="38">
        <f t="shared" si="7"/>
        <v>636344.61070282862</v>
      </c>
    </row>
    <row r="29" spans="1:9" s="13" customFormat="1" ht="15.75" x14ac:dyDescent="0.25">
      <c r="A29" s="36" t="s">
        <v>38</v>
      </c>
      <c r="B29" s="37" t="s">
        <v>39</v>
      </c>
      <c r="C29" s="38">
        <f>C8+C10+C25</f>
        <v>253578.55</v>
      </c>
      <c r="D29" s="38">
        <f t="shared" ref="D29:H29" si="8">D8+D10+D25</f>
        <v>77686.22</v>
      </c>
      <c r="E29" s="38">
        <f t="shared" si="8"/>
        <v>7190.59</v>
      </c>
      <c r="F29" s="38">
        <f t="shared" si="8"/>
        <v>145790.46999999997</v>
      </c>
      <c r="G29" s="38">
        <f t="shared" si="8"/>
        <v>20626.46</v>
      </c>
      <c r="H29" s="38">
        <f t="shared" si="8"/>
        <v>101521.15999999999</v>
      </c>
    </row>
    <row r="30" spans="1:9" s="13" customFormat="1" ht="15.75" x14ac:dyDescent="0.25">
      <c r="A30" s="36"/>
      <c r="B30" s="37"/>
      <c r="C30" s="39"/>
      <c r="D30" s="39"/>
      <c r="E30" s="39"/>
      <c r="F30" s="39"/>
      <c r="G30" s="39"/>
      <c r="H30" s="38"/>
    </row>
    <row r="31" spans="1:9" s="13" customFormat="1" ht="15.75" x14ac:dyDescent="0.25">
      <c r="A31" s="36" t="s">
        <v>40</v>
      </c>
      <c r="B31" s="40" t="s">
        <v>41</v>
      </c>
      <c r="C31" s="41">
        <f>C32+C33</f>
        <v>379</v>
      </c>
      <c r="D31" s="41">
        <f>D32+D33</f>
        <v>193</v>
      </c>
      <c r="E31" s="41">
        <f>E32+E33</f>
        <v>88</v>
      </c>
      <c r="F31" s="41">
        <f t="shared" ref="F31:G31" si="9">F32+F33</f>
        <v>242</v>
      </c>
      <c r="G31" s="41">
        <f t="shared" si="9"/>
        <v>177</v>
      </c>
      <c r="H31" s="41">
        <f>H32+H33</f>
        <v>215.8</v>
      </c>
    </row>
    <row r="32" spans="1:9" s="13" customFormat="1" ht="16.5" x14ac:dyDescent="0.3">
      <c r="A32" s="36" t="s">
        <v>42</v>
      </c>
      <c r="B32" s="42" t="s">
        <v>43</v>
      </c>
      <c r="C32" s="43">
        <v>169</v>
      </c>
      <c r="D32" s="43">
        <v>92</v>
      </c>
      <c r="E32" s="43">
        <v>58</v>
      </c>
      <c r="F32" s="43">
        <v>122</v>
      </c>
      <c r="G32" s="43">
        <v>141</v>
      </c>
      <c r="H32" s="44">
        <f t="shared" ref="H32:H33" si="10">AVERAGE(C32:G32)</f>
        <v>116.4</v>
      </c>
    </row>
    <row r="33" spans="1:10" ht="30.75" x14ac:dyDescent="0.3">
      <c r="A33" s="36" t="s">
        <v>44</v>
      </c>
      <c r="B33" s="42" t="s">
        <v>45</v>
      </c>
      <c r="C33" s="43">
        <v>210</v>
      </c>
      <c r="D33" s="43">
        <v>101</v>
      </c>
      <c r="E33" s="43">
        <v>30</v>
      </c>
      <c r="F33" s="43">
        <v>120</v>
      </c>
      <c r="G33" s="43">
        <v>36</v>
      </c>
      <c r="H33" s="44">
        <f t="shared" si="10"/>
        <v>99.4</v>
      </c>
      <c r="I33" s="13"/>
      <c r="J33" s="13"/>
    </row>
    <row r="34" spans="1:10" x14ac:dyDescent="0.3">
      <c r="A34" s="36"/>
      <c r="B34" s="37"/>
      <c r="C34" s="45"/>
      <c r="D34" s="45"/>
      <c r="E34" s="45"/>
      <c r="F34" s="45"/>
      <c r="G34" s="45"/>
      <c r="H34" s="46"/>
      <c r="I34" s="13"/>
      <c r="J34" s="13"/>
    </row>
    <row r="35" spans="1:10" s="52" customFormat="1" ht="45.75" x14ac:dyDescent="0.3">
      <c r="A35" s="47" t="s">
        <v>46</v>
      </c>
      <c r="B35" s="48" t="s">
        <v>47</v>
      </c>
      <c r="C35" s="49"/>
      <c r="D35" s="49"/>
      <c r="E35" s="49"/>
      <c r="F35" s="49"/>
      <c r="G35" s="49"/>
      <c r="H35" s="50">
        <f>H27/12/H31</f>
        <v>284.93426425039723</v>
      </c>
      <c r="I35" s="13"/>
      <c r="J35" s="51"/>
    </row>
    <row r="36" spans="1:10" s="52" customFormat="1" ht="46.5" thickBot="1" x14ac:dyDescent="0.35">
      <c r="A36" s="53" t="s">
        <v>48</v>
      </c>
      <c r="B36" s="54" t="s">
        <v>49</v>
      </c>
      <c r="C36" s="55"/>
      <c r="D36" s="55"/>
      <c r="E36" s="55"/>
      <c r="F36" s="55"/>
      <c r="G36" s="55"/>
      <c r="H36" s="56">
        <f>(H27*H33/H31-H29)/12/H33</f>
        <v>199.8226277648171</v>
      </c>
      <c r="I36" s="13"/>
      <c r="J36" s="51"/>
    </row>
    <row r="37" spans="1:10" s="52" customFormat="1" ht="19.5" outlineLevel="1" thickBot="1" x14ac:dyDescent="0.35">
      <c r="A37" s="57"/>
      <c r="B37" s="58"/>
      <c r="C37" s="59"/>
      <c r="D37" s="59"/>
      <c r="E37" s="60"/>
      <c r="F37" s="60"/>
      <c r="G37" s="60"/>
      <c r="H37" s="61"/>
      <c r="J37" s="62"/>
    </row>
    <row r="38" spans="1:10" s="52" customFormat="1" outlineLevel="1" x14ac:dyDescent="0.3">
      <c r="A38" s="1"/>
      <c r="B38" s="63"/>
      <c r="C38" s="64"/>
      <c r="D38" s="4"/>
      <c r="E38" s="4"/>
      <c r="F38" s="4"/>
      <c r="G38" s="4"/>
      <c r="H38" s="1"/>
      <c r="J38" s="62"/>
    </row>
    <row r="39" spans="1:10" s="52" customFormat="1" ht="51" customHeight="1" outlineLevel="1" x14ac:dyDescent="0.3">
      <c r="A39" s="73" t="s">
        <v>50</v>
      </c>
      <c r="B39" s="73"/>
      <c r="C39" s="71"/>
      <c r="D39" s="71"/>
      <c r="E39" s="71"/>
      <c r="F39" s="71"/>
      <c r="G39" s="71"/>
      <c r="H39" s="71"/>
      <c r="J39" s="62"/>
    </row>
    <row r="40" spans="1:10" s="52" customFormat="1" outlineLevel="1" x14ac:dyDescent="0.3">
      <c r="A40" s="1"/>
      <c r="B40" s="65"/>
      <c r="C40" s="4"/>
      <c r="D40" s="4"/>
      <c r="E40" s="4"/>
      <c r="F40" s="4"/>
      <c r="G40" s="4"/>
      <c r="H40" s="66"/>
    </row>
    <row r="41" spans="1:10" x14ac:dyDescent="0.3">
      <c r="A41" s="13" t="s">
        <v>51</v>
      </c>
      <c r="B41" s="67"/>
      <c r="E41" s="68"/>
      <c r="F41" s="68"/>
      <c r="G41" s="68"/>
      <c r="H41" s="13" t="s">
        <v>52</v>
      </c>
      <c r="J41" s="70"/>
    </row>
    <row r="42" spans="1:10" x14ac:dyDescent="0.3">
      <c r="H42" s="69"/>
    </row>
  </sheetData>
  <mergeCells count="2">
    <mergeCell ref="A4:H4"/>
    <mergeCell ref="A39:B39"/>
  </mergeCells>
  <printOptions horizontalCentered="1"/>
  <pageMargins left="0.75" right="0.75" top="0.78740157480314965" bottom="0.59055118110236227" header="0" footer="0"/>
  <pageSetup paperSize="9" scale="60" orientation="portrait" r:id="rId1"/>
  <headerFooter alignWithMargins="0"/>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Kopa_apstiprinasanai_01_2022</vt:lpstr>
      <vt:lpstr>Kopa_apstiprinasanai_01_2022!Print_Area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dcterms:created xsi:type="dcterms:W3CDTF">2022-01-20T21:16:29Z</dcterms:created>
  <dcterms:modified xsi:type="dcterms:W3CDTF">2022-01-26T15:09:44Z</dcterms:modified>
</cp:coreProperties>
</file>