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evgenija\Desktop\E-parakstiem\"/>
    </mc:Choice>
  </mc:AlternateContent>
  <xr:revisionPtr revIDLastSave="0" documentId="8_{EA7919A9-403F-4B49-BB38-4D8EA81C160F}" xr6:coauthVersionLast="47" xr6:coauthVersionMax="47" xr10:uidLastSave="{00000000-0000-0000-0000-000000000000}"/>
  <bookViews>
    <workbookView xWindow="-120" yWindow="-120" windowWidth="29040" windowHeight="15840" tabRatio="324" xr2:uid="{00000000-000D-0000-FFFF-FFFF00000000}"/>
  </bookViews>
  <sheets>
    <sheet name="bērnu skaits" sheetId="4" r:id="rId1"/>
    <sheet name="aprēķinu modeļi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C13" i="5" l="1"/>
  <c r="E27" i="5" s="1"/>
  <c r="C11" i="4"/>
  <c r="B11" i="4"/>
  <c r="C9" i="5"/>
  <c r="E41" i="5" s="1"/>
  <c r="C8" i="5"/>
  <c r="D33" i="5" s="1"/>
  <c r="C5" i="5"/>
  <c r="E32" i="5" s="1"/>
  <c r="E53" i="5"/>
  <c r="D53" i="5"/>
  <c r="E26" i="5" l="1"/>
  <c r="E28" i="5" s="1"/>
  <c r="D27" i="5"/>
  <c r="E20" i="5"/>
  <c r="D41" i="5"/>
  <c r="D40" i="5"/>
  <c r="E40" i="5"/>
  <c r="E46" i="5"/>
  <c r="E52" i="5"/>
  <c r="E54" i="5" s="1"/>
  <c r="E33" i="5"/>
  <c r="E39" i="5"/>
  <c r="E42" i="5" s="1"/>
  <c r="C11" i="5"/>
  <c r="C9" i="4"/>
  <c r="C24" i="4"/>
  <c r="C16" i="4"/>
  <c r="B16" i="4"/>
  <c r="B12" i="4"/>
  <c r="C8" i="4"/>
  <c r="C18" i="4" s="1"/>
  <c r="D24" i="4" l="1"/>
  <c r="D27" i="4" s="1"/>
  <c r="C4" i="5"/>
  <c r="C7" i="4"/>
  <c r="C15" i="5"/>
  <c r="C10" i="4"/>
  <c r="C10" i="5" s="1"/>
  <c r="D32" i="5" l="1"/>
  <c r="D39" i="5"/>
  <c r="D42" i="5" s="1"/>
  <c r="D52" i="5"/>
  <c r="D54" i="5" s="1"/>
  <c r="D20" i="5"/>
  <c r="D26" i="5"/>
  <c r="D28" i="5" s="1"/>
  <c r="D46" i="5"/>
  <c r="E47" i="5"/>
  <c r="E48" i="5" s="1"/>
  <c r="C12" i="5"/>
  <c r="D34" i="5"/>
  <c r="D47" i="5"/>
  <c r="E34" i="5"/>
  <c r="E35" i="5" s="1"/>
  <c r="C17" i="4"/>
  <c r="C12" i="4"/>
  <c r="C14" i="5" s="1"/>
  <c r="D48" i="5" l="1"/>
  <c r="E21" i="5"/>
  <c r="E22" i="5" s="1"/>
  <c r="D21" i="5"/>
  <c r="H21" i="5" s="1"/>
  <c r="D35" i="5"/>
  <c r="D22" i="5" l="1"/>
  <c r="D43" i="5" s="1"/>
</calcChain>
</file>

<file path=xl/sharedStrings.xml><?xml version="1.0" encoding="utf-8"?>
<sst xmlns="http://schemas.openxmlformats.org/spreadsheetml/2006/main" count="95" uniqueCount="64">
  <si>
    <t>Teritorija</t>
  </si>
  <si>
    <t>1.-9.klases</t>
  </si>
  <si>
    <t>1.-12.klases</t>
  </si>
  <si>
    <t>10.-12.klases</t>
  </si>
  <si>
    <t>Klašu grupas</t>
  </si>
  <si>
    <t>Bērnu vecums</t>
  </si>
  <si>
    <t>no 1,5 - 7 gadiem</t>
  </si>
  <si>
    <t>no 18 - 24 gadiem</t>
  </si>
  <si>
    <t>Ādažu pagasts</t>
  </si>
  <si>
    <t>Ēdināšanas izmaksas 
1 bērnam (EUR) dienā</t>
  </si>
  <si>
    <t>Carnikavas pagsts</t>
  </si>
  <si>
    <t>3-7 gadi</t>
  </si>
  <si>
    <t>1,5-3 gadi</t>
  </si>
  <si>
    <t>1,5-7 gadi</t>
  </si>
  <si>
    <t>Vidējās izmaksas</t>
  </si>
  <si>
    <t>no 7 - 18 gadiem
(1.-12.klase)</t>
  </si>
  <si>
    <t>Kopējais bērnu
skaits novadā</t>
  </si>
  <si>
    <t>Daudzbērnu ģimeņu bērnu skaits</t>
  </si>
  <si>
    <t>Kopējais daudzbērnu ģimeņu  skaits</t>
  </si>
  <si>
    <t>*no 7 - 16 gadiem
(1.-9.klase)</t>
  </si>
  <si>
    <t>daudzbērnu ģimeņu % pret kopējo bērnu skaitu</t>
  </si>
  <si>
    <t>Atbalsta veids</t>
  </si>
  <si>
    <t>Daudzbērnu ģimenes pabalsts EUR 50,00 apmērā bērniem no dzimšanas līdz 1,5 g.v.</t>
  </si>
  <si>
    <t>no tiem - daudzbērnu ģimeņu bērni</t>
  </si>
  <si>
    <t xml:space="preserve">Valsts dotācijas apmērs 1 bērna ēdināšanai dienā </t>
  </si>
  <si>
    <t>DAUDZBĒRNU ĢIMEŅU PABALSTU UN ĒDINĀŠANAS IZDEVUMU KOMPENSĀCIJU APRĒĶINU MODEĻI</t>
  </si>
  <si>
    <t>Izglītojamo
skaits novadā</t>
  </si>
  <si>
    <t>Kopā</t>
  </si>
  <si>
    <t>no dzimšanas
līdz 1,5 gadam</t>
  </si>
  <si>
    <t>Ēdināšanas izdevumu kompensācija daudzbērnu ģimeņu bērniem PII (1,5-7 gadiem)</t>
  </si>
  <si>
    <t>ja piemēro valsts dotācijas apmēru (EUR 0,71)</t>
  </si>
  <si>
    <t>ja piemēro vidējās ēdināšanas izmaksas (EUR 2,60)</t>
  </si>
  <si>
    <t>Atbalsta apmērs gadā, ja piemēro valsts dotācijas apmēru ēdināšanai (EUR 0,71)</t>
  </si>
  <si>
    <t>Atbalsta apmērs gadā, ja piemēro vidējās ēdināšanas izmaksas (EUR 2,60)</t>
  </si>
  <si>
    <t>Daudzbērnu ģimenes pabalsts EUR 50,00 apmērā bērniem no 7-18 gadiem</t>
  </si>
  <si>
    <t>Daudzbērnu ģimenes pabalsts EUR 50,00 apmērā bērniem:</t>
  </si>
  <si>
    <t>Kopējais bērnu skaits
novadā (no dzimšanas līdz 24 g.v.)</t>
  </si>
  <si>
    <t>no 7-24 gadiem</t>
  </si>
  <si>
    <t xml:space="preserve">no dzimšanas līdz 1,5 g.v. un  no 7-24* g.v.
</t>
  </si>
  <si>
    <t>no 7-24* g.v.</t>
  </si>
  <si>
    <t xml:space="preserve">no dzimšanas līdz 1,5 g.v. un  no 7-18 g.v.
</t>
  </si>
  <si>
    <t>* no 16 -18 gadiem
(10.-12.klase)</t>
  </si>
  <si>
    <t xml:space="preserve">no dzimšanas līdz 1,5 g.v.
</t>
  </si>
  <si>
    <t>no 7-18 g.v.</t>
  </si>
  <si>
    <t>*no 18-24 g.v., ja mācās</t>
  </si>
  <si>
    <t>Daudzbērnu ģimenes pabalsts EUR 50,00 apmērā bērniem no 7-18 g.v.</t>
  </si>
  <si>
    <t>1.A MODELIS</t>
  </si>
  <si>
    <t>1.B MODELIS</t>
  </si>
  <si>
    <t>2.A MODELIS</t>
  </si>
  <si>
    <t>2.B MODELIS</t>
  </si>
  <si>
    <t xml:space="preserve">no dzimšanas līdz 18 g.v.
</t>
  </si>
  <si>
    <t>Kopējais bērnu skaits
novadā (no dzimšanas līdz 18 g.v.)</t>
  </si>
  <si>
    <t>Daudzbērnu ģimenes pabalsts EUR 50,00 apmērā bērniem no 7-24* g.v.</t>
  </si>
  <si>
    <t>Daudzbērnu ģimenes pabalsts EUR 50,00 apmērā bērniem no dzimšanas līdz 24* g.v.</t>
  </si>
  <si>
    <t>Daudzbērnu ģimenes pabalsts EUR 50,00 apmērā bērniem no dzimšanas līdz 18 g.v.</t>
  </si>
  <si>
    <t>3.A MODELIS</t>
  </si>
  <si>
    <t>3.B MODELIS</t>
  </si>
  <si>
    <t>no 18-24* g.v.</t>
  </si>
  <si>
    <t xml:space="preserve">no dzimšanas līdz 24* g.v.
</t>
  </si>
  <si>
    <t>C8 un C9 norādīts ļoti
aptuvens skaits</t>
  </si>
  <si>
    <t>starpība starp 1.A un 2.B</t>
  </si>
  <si>
    <t>vecākam jāmaksā pašam</t>
  </si>
  <si>
    <t>pašvaldība kompensē</t>
  </si>
  <si>
    <t>ja PII iet 3 vienas ģimenes bērni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</si>
</sst>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"/>
  </numFmts>
  <fonts count="14" x14ac:knownFonts="1">
    <font>
      <sz val="12"/>
      <color theme="1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Arial"/>
      <family val="2"/>
      <charset val="186"/>
    </font>
    <font>
      <sz val="12"/>
      <color rgb="FFFF0000"/>
      <name val="Times New Roman"/>
      <family val="2"/>
      <charset val="186"/>
    </font>
    <font>
      <b/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11" fillId="0" borderId="0" xfId="0" applyFont="1"/>
    <xf numFmtId="165" fontId="0" fillId="0" borderId="0" xfId="0" applyNumberFormat="1"/>
    <xf numFmtId="0" fontId="8" fillId="0" borderId="0" xfId="0" applyFont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E24" sqref="E24"/>
    </sheetView>
  </sheetViews>
  <sheetFormatPr defaultRowHeight="15.75" x14ac:dyDescent="0.25"/>
  <cols>
    <col min="1" max="1" width="22.5" customWidth="1"/>
    <col min="2" max="2" width="22.625" customWidth="1"/>
    <col min="3" max="3" width="25.625" customWidth="1"/>
    <col min="4" max="4" width="22.375" customWidth="1"/>
    <col min="5" max="5" width="31.375" customWidth="1"/>
    <col min="6" max="6" width="8.75" customWidth="1"/>
  </cols>
  <sheetData>
    <row r="1" spans="1:5" s="11" customFormat="1" ht="33.6" customHeight="1" x14ac:dyDescent="0.25">
      <c r="A1" s="48" t="s">
        <v>25</v>
      </c>
      <c r="B1" s="49"/>
      <c r="C1" s="49"/>
      <c r="D1" s="49"/>
    </row>
    <row r="3" spans="1:5" ht="31.5" x14ac:dyDescent="0.25">
      <c r="A3" s="26" t="s">
        <v>5</v>
      </c>
      <c r="B3" s="25" t="s">
        <v>16</v>
      </c>
      <c r="C3" s="14" t="s">
        <v>17</v>
      </c>
      <c r="D3" s="25" t="s">
        <v>20</v>
      </c>
    </row>
    <row r="4" spans="1:5" ht="31.5" x14ac:dyDescent="0.25">
      <c r="A4" s="4" t="s">
        <v>28</v>
      </c>
      <c r="B4" s="5">
        <v>636</v>
      </c>
      <c r="C4" s="14">
        <v>116</v>
      </c>
      <c r="D4" s="18"/>
      <c r="E4" s="29"/>
    </row>
    <row r="5" spans="1:5" x14ac:dyDescent="0.25">
      <c r="A5" s="1" t="s">
        <v>6</v>
      </c>
      <c r="B5" s="13">
        <v>1504</v>
      </c>
      <c r="C5" s="15">
        <v>286</v>
      </c>
      <c r="D5" s="18"/>
      <c r="E5" s="29"/>
    </row>
    <row r="6" spans="1:5" ht="31.5" x14ac:dyDescent="0.25">
      <c r="A6" s="9" t="s">
        <v>15</v>
      </c>
      <c r="B6" s="13">
        <v>3459</v>
      </c>
      <c r="C6" s="15">
        <v>960</v>
      </c>
      <c r="D6" s="18"/>
      <c r="E6" s="29"/>
    </row>
    <row r="7" spans="1:5" ht="31.5" x14ac:dyDescent="0.25">
      <c r="A7" s="20" t="s">
        <v>19</v>
      </c>
      <c r="B7" s="13"/>
      <c r="C7" s="38">
        <f>960-C8</f>
        <v>887.66666666666663</v>
      </c>
      <c r="D7" s="18"/>
      <c r="E7" s="29"/>
    </row>
    <row r="8" spans="1:5" ht="31.5" x14ac:dyDescent="0.25">
      <c r="A8" s="20" t="s">
        <v>41</v>
      </c>
      <c r="B8" s="13"/>
      <c r="C8" s="21">
        <f>B18/3</f>
        <v>72.333333333333329</v>
      </c>
      <c r="D8" s="18"/>
      <c r="E8" s="29"/>
    </row>
    <row r="9" spans="1:5" x14ac:dyDescent="0.25">
      <c r="A9" s="1" t="s">
        <v>7</v>
      </c>
      <c r="B9" s="13">
        <v>1045</v>
      </c>
      <c r="C9" s="16">
        <f>(B9/3)/3</f>
        <v>116.1111111111111</v>
      </c>
      <c r="D9" s="18"/>
      <c r="E9" s="29"/>
    </row>
    <row r="10" spans="1:5" x14ac:dyDescent="0.25">
      <c r="A10" s="1" t="s">
        <v>37</v>
      </c>
      <c r="B10" s="13"/>
      <c r="C10" s="39">
        <f>C6+C9</f>
        <v>1076.1111111111111</v>
      </c>
      <c r="D10" s="18"/>
      <c r="E10" s="29"/>
    </row>
    <row r="11" spans="1:5" ht="47.25" x14ac:dyDescent="0.25">
      <c r="A11" s="12" t="s">
        <v>51</v>
      </c>
      <c r="B11" s="13">
        <f>SUM(B4:B6)</f>
        <v>5599</v>
      </c>
      <c r="C11" s="39">
        <f>SUM(C4:C6)</f>
        <v>1362</v>
      </c>
      <c r="D11" s="18"/>
      <c r="E11" s="29"/>
    </row>
    <row r="12" spans="1:5" ht="47.25" x14ac:dyDescent="0.25">
      <c r="A12" s="12" t="s">
        <v>36</v>
      </c>
      <c r="B12" s="13">
        <f>SUM(B4:B9)</f>
        <v>6644</v>
      </c>
      <c r="C12" s="40">
        <f>SUM(C4:C9)</f>
        <v>2438.1111111111113</v>
      </c>
      <c r="D12" s="18"/>
      <c r="E12" s="29"/>
    </row>
    <row r="13" spans="1:5" ht="31.5" x14ac:dyDescent="0.25">
      <c r="A13" s="10" t="s">
        <v>18</v>
      </c>
      <c r="B13" s="19">
        <v>436</v>
      </c>
      <c r="C13" s="37" t="s">
        <v>59</v>
      </c>
    </row>
    <row r="14" spans="1:5" x14ac:dyDescent="0.25">
      <c r="A14" s="27"/>
      <c r="B14" s="27"/>
      <c r="C14" s="27"/>
    </row>
    <row r="15" spans="1:5" ht="31.5" x14ac:dyDescent="0.25">
      <c r="A15" s="25" t="s">
        <v>4</v>
      </c>
      <c r="B15" s="25" t="s">
        <v>26</v>
      </c>
      <c r="C15" s="25" t="s">
        <v>23</v>
      </c>
    </row>
    <row r="16" spans="1:5" x14ac:dyDescent="0.25">
      <c r="A16" s="3" t="s">
        <v>2</v>
      </c>
      <c r="B16" s="5">
        <f>B17+B18</f>
        <v>2344</v>
      </c>
      <c r="C16" s="5">
        <f>C6</f>
        <v>960</v>
      </c>
    </row>
    <row r="17" spans="1:5" x14ac:dyDescent="0.25">
      <c r="A17" s="1" t="s">
        <v>1</v>
      </c>
      <c r="B17" s="6">
        <v>2127</v>
      </c>
      <c r="C17" s="17">
        <f>C7</f>
        <v>887.66666666666663</v>
      </c>
    </row>
    <row r="18" spans="1:5" x14ac:dyDescent="0.25">
      <c r="A18" s="1" t="s">
        <v>3</v>
      </c>
      <c r="B18" s="6">
        <v>217</v>
      </c>
      <c r="C18" s="17">
        <f>C8</f>
        <v>72.333333333333329</v>
      </c>
    </row>
    <row r="20" spans="1:5" ht="31.5" x14ac:dyDescent="0.25">
      <c r="A20" s="26" t="s">
        <v>0</v>
      </c>
      <c r="B20" s="26" t="s">
        <v>5</v>
      </c>
      <c r="C20" s="25" t="s">
        <v>9</v>
      </c>
    </row>
    <row r="21" spans="1:5" x14ac:dyDescent="0.25">
      <c r="A21" s="6" t="s">
        <v>8</v>
      </c>
      <c r="B21" s="1" t="s">
        <v>13</v>
      </c>
      <c r="C21" s="2">
        <v>2.8</v>
      </c>
      <c r="D21" s="44"/>
    </row>
    <row r="22" spans="1:5" x14ac:dyDescent="0.25">
      <c r="A22" s="6" t="s">
        <v>10</v>
      </c>
      <c r="B22" s="1" t="s">
        <v>12</v>
      </c>
      <c r="C22" s="2">
        <v>2.15</v>
      </c>
      <c r="D22" s="44"/>
    </row>
    <row r="23" spans="1:5" x14ac:dyDescent="0.25">
      <c r="A23" s="6" t="s">
        <v>10</v>
      </c>
      <c r="B23" s="7" t="s">
        <v>11</v>
      </c>
      <c r="C23" s="2">
        <v>2.84</v>
      </c>
      <c r="D23" s="44"/>
    </row>
    <row r="24" spans="1:5" x14ac:dyDescent="0.25">
      <c r="A24" s="46" t="s">
        <v>14</v>
      </c>
      <c r="B24" s="46"/>
      <c r="C24" s="8">
        <f>AVERAGE(C21:C23)</f>
        <v>2.5966666666666662</v>
      </c>
      <c r="D24" s="44">
        <f>3*(22*C24)</f>
        <v>171.37999999999997</v>
      </c>
      <c r="E24" t="s">
        <v>63</v>
      </c>
    </row>
    <row r="26" spans="1:5" x14ac:dyDescent="0.25">
      <c r="A26" s="47" t="s">
        <v>24</v>
      </c>
      <c r="B26" s="47"/>
      <c r="C26" s="8">
        <v>0.71</v>
      </c>
      <c r="D26" s="44">
        <f>3*(22*C26)</f>
        <v>46.86</v>
      </c>
      <c r="E26" t="s">
        <v>62</v>
      </c>
    </row>
    <row r="27" spans="1:5" x14ac:dyDescent="0.25">
      <c r="D27" s="44">
        <f>D24-D26</f>
        <v>124.51999999999997</v>
      </c>
      <c r="E27" s="45" t="s">
        <v>61</v>
      </c>
    </row>
    <row r="28" spans="1:5" ht="15.6" customHeight="1" x14ac:dyDescent="0.25"/>
  </sheetData>
  <mergeCells count="3">
    <mergeCell ref="A24:B24"/>
    <mergeCell ref="A26:B26"/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zoomScale="90" zoomScaleNormal="90" workbookViewId="0">
      <selection activeCell="H21" sqref="H21"/>
    </sheetView>
  </sheetViews>
  <sheetFormatPr defaultRowHeight="15.75" x14ac:dyDescent="0.25"/>
  <cols>
    <col min="1" max="1" width="20.25" customWidth="1"/>
    <col min="2" max="2" width="22.625" customWidth="1"/>
    <col min="3" max="3" width="25.625" customWidth="1"/>
    <col min="4" max="4" width="24" customWidth="1"/>
    <col min="5" max="5" width="25.125" bestFit="1" customWidth="1"/>
    <col min="6" max="7" width="8.75" customWidth="1"/>
    <col min="8" max="8" width="8.375" customWidth="1"/>
  </cols>
  <sheetData>
    <row r="1" spans="1:5" s="11" customFormat="1" ht="33.6" customHeight="1" x14ac:dyDescent="0.25">
      <c r="A1" s="48" t="s">
        <v>25</v>
      </c>
      <c r="B1" s="48"/>
      <c r="C1" s="48"/>
      <c r="D1" s="48"/>
      <c r="E1" s="48"/>
    </row>
    <row r="3" spans="1:5" x14ac:dyDescent="0.25">
      <c r="A3" s="52" t="s">
        <v>29</v>
      </c>
      <c r="B3" s="53"/>
      <c r="C3" s="54"/>
    </row>
    <row r="4" spans="1:5" x14ac:dyDescent="0.25">
      <c r="A4" s="55" t="s">
        <v>31</v>
      </c>
      <c r="B4" s="55"/>
      <c r="C4" s="30">
        <f>(12*20)*'bērnu skaits'!C24*'bērnu skaits'!C5</f>
        <v>178235.19999999998</v>
      </c>
    </row>
    <row r="5" spans="1:5" x14ac:dyDescent="0.25">
      <c r="A5" s="55" t="s">
        <v>30</v>
      </c>
      <c r="B5" s="55"/>
      <c r="C5" s="30">
        <f>(12*20)*'bērnu skaits'!C26*'bērnu skaits'!C5</f>
        <v>48734.399999999994</v>
      </c>
    </row>
    <row r="7" spans="1:5" x14ac:dyDescent="0.25">
      <c r="A7" s="52" t="s">
        <v>35</v>
      </c>
      <c r="B7" s="53"/>
      <c r="C7" s="54"/>
    </row>
    <row r="8" spans="1:5" x14ac:dyDescent="0.25">
      <c r="A8" s="50" t="s">
        <v>42</v>
      </c>
      <c r="B8" s="50"/>
      <c r="C8" s="31">
        <f>50*'bērnu skaits'!C4</f>
        <v>5800</v>
      </c>
      <c r="D8" s="36"/>
    </row>
    <row r="9" spans="1:5" x14ac:dyDescent="0.25">
      <c r="A9" s="50" t="s">
        <v>43</v>
      </c>
      <c r="B9" s="50"/>
      <c r="C9" s="31">
        <f>50*'bērnu skaits'!C6</f>
        <v>48000</v>
      </c>
      <c r="D9" s="36"/>
    </row>
    <row r="10" spans="1:5" x14ac:dyDescent="0.25">
      <c r="A10" s="60" t="s">
        <v>39</v>
      </c>
      <c r="B10" s="60"/>
      <c r="C10" s="31">
        <f>50*'bērnu skaits'!C10</f>
        <v>53805.555555555555</v>
      </c>
      <c r="D10" s="36"/>
    </row>
    <row r="11" spans="1:5" x14ac:dyDescent="0.25">
      <c r="A11" s="50" t="s">
        <v>40</v>
      </c>
      <c r="B11" s="50"/>
      <c r="C11" s="31">
        <f>C8+C9</f>
        <v>53800</v>
      </c>
      <c r="D11" s="36"/>
    </row>
    <row r="12" spans="1:5" x14ac:dyDescent="0.25">
      <c r="A12" s="50" t="s">
        <v>38</v>
      </c>
      <c r="B12" s="50"/>
      <c r="C12" s="31">
        <f>C8+C10</f>
        <v>59605.555555555555</v>
      </c>
      <c r="D12" s="36"/>
    </row>
    <row r="13" spans="1:5" x14ac:dyDescent="0.25">
      <c r="A13" s="50" t="s">
        <v>50</v>
      </c>
      <c r="B13" s="50"/>
      <c r="C13" s="31">
        <f>50*'bērnu skaits'!C11</f>
        <v>68100</v>
      </c>
      <c r="D13" s="36"/>
    </row>
    <row r="14" spans="1:5" x14ac:dyDescent="0.25">
      <c r="A14" s="50" t="s">
        <v>58</v>
      </c>
      <c r="B14" s="50"/>
      <c r="C14" s="31">
        <f>50*'bērnu skaits'!C12</f>
        <v>121905.55555555556</v>
      </c>
      <c r="D14" s="36"/>
    </row>
    <row r="15" spans="1:5" x14ac:dyDescent="0.25">
      <c r="A15" s="60" t="s">
        <v>57</v>
      </c>
      <c r="B15" s="60"/>
      <c r="C15" s="31">
        <f>50*'bērnu skaits'!C9</f>
        <v>5805.5555555555547</v>
      </c>
      <c r="D15" s="36"/>
    </row>
    <row r="16" spans="1:5" x14ac:dyDescent="0.25">
      <c r="A16" s="35" t="s">
        <v>44</v>
      </c>
    </row>
    <row r="18" spans="1:8" ht="18.75" x14ac:dyDescent="0.3">
      <c r="A18" s="23" t="s">
        <v>46</v>
      </c>
      <c r="B18" s="24"/>
    </row>
    <row r="19" spans="1:8" ht="45" x14ac:dyDescent="0.25">
      <c r="A19" s="56" t="s">
        <v>21</v>
      </c>
      <c r="B19" s="56"/>
      <c r="C19" s="56"/>
      <c r="D19" s="28" t="s">
        <v>33</v>
      </c>
      <c r="E19" s="28" t="s">
        <v>32</v>
      </c>
    </row>
    <row r="20" spans="1:8" x14ac:dyDescent="0.25">
      <c r="A20" s="57" t="s">
        <v>29</v>
      </c>
      <c r="B20" s="58"/>
      <c r="C20" s="58"/>
      <c r="D20" s="31">
        <f>C4</f>
        <v>178235.19999999998</v>
      </c>
      <c r="E20" s="31">
        <f>C5</f>
        <v>48734.399999999994</v>
      </c>
      <c r="F20" s="43"/>
    </row>
    <row r="21" spans="1:8" x14ac:dyDescent="0.25">
      <c r="A21" s="50" t="s">
        <v>53</v>
      </c>
      <c r="B21" s="51"/>
      <c r="C21" s="51"/>
      <c r="D21" s="31">
        <f>C14</f>
        <v>121905.55555555556</v>
      </c>
      <c r="E21" s="31">
        <f>C14</f>
        <v>121905.55555555556</v>
      </c>
      <c r="H21" s="36">
        <f>D21-78800</f>
        <v>43105.555555555562</v>
      </c>
    </row>
    <row r="22" spans="1:8" x14ac:dyDescent="0.25">
      <c r="C22" s="22" t="s">
        <v>27</v>
      </c>
      <c r="D22" s="34">
        <f>SUM(D20:D21)</f>
        <v>300140.75555555557</v>
      </c>
      <c r="E22" s="34">
        <f>SUM(E20:E21)</f>
        <v>170639.95555555556</v>
      </c>
    </row>
    <row r="24" spans="1:8" ht="18.75" x14ac:dyDescent="0.3">
      <c r="A24" s="23" t="s">
        <v>47</v>
      </c>
      <c r="B24" s="24"/>
    </row>
    <row r="25" spans="1:8" ht="45" x14ac:dyDescent="0.25">
      <c r="A25" s="56" t="s">
        <v>21</v>
      </c>
      <c r="B25" s="56"/>
      <c r="C25" s="56"/>
      <c r="D25" s="28" t="s">
        <v>33</v>
      </c>
      <c r="E25" s="28" t="s">
        <v>32</v>
      </c>
    </row>
    <row r="26" spans="1:8" x14ac:dyDescent="0.25">
      <c r="A26" s="57" t="s">
        <v>29</v>
      </c>
      <c r="B26" s="58"/>
      <c r="C26" s="58"/>
      <c r="D26" s="31">
        <f>C4</f>
        <v>178235.19999999998</v>
      </c>
      <c r="E26" s="31">
        <f>C5</f>
        <v>48734.399999999994</v>
      </c>
    </row>
    <row r="27" spans="1:8" x14ac:dyDescent="0.25">
      <c r="A27" s="50" t="s">
        <v>54</v>
      </c>
      <c r="B27" s="51"/>
      <c r="C27" s="51"/>
      <c r="D27" s="31">
        <f>C13</f>
        <v>68100</v>
      </c>
      <c r="E27" s="31">
        <f>C13</f>
        <v>68100</v>
      </c>
    </row>
    <row r="28" spans="1:8" x14ac:dyDescent="0.25">
      <c r="C28" s="22" t="s">
        <v>27</v>
      </c>
      <c r="D28" s="34">
        <f>SUM(D26:D27)</f>
        <v>246335.19999999998</v>
      </c>
      <c r="E28" s="34">
        <f>SUM(E26:E27)</f>
        <v>116834.4</v>
      </c>
    </row>
    <row r="30" spans="1:8" ht="18.75" x14ac:dyDescent="0.3">
      <c r="A30" s="23" t="s">
        <v>48</v>
      </c>
      <c r="B30" s="24"/>
    </row>
    <row r="31" spans="1:8" ht="45" x14ac:dyDescent="0.25">
      <c r="A31" s="56" t="s">
        <v>21</v>
      </c>
      <c r="B31" s="56"/>
      <c r="C31" s="56"/>
      <c r="D31" s="28" t="s">
        <v>33</v>
      </c>
      <c r="E31" s="28" t="s">
        <v>32</v>
      </c>
    </row>
    <row r="32" spans="1:8" x14ac:dyDescent="0.25">
      <c r="A32" s="57" t="s">
        <v>29</v>
      </c>
      <c r="B32" s="58"/>
      <c r="C32" s="58"/>
      <c r="D32" s="31">
        <f>C4</f>
        <v>178235.19999999998</v>
      </c>
      <c r="E32" s="31">
        <f>C5</f>
        <v>48734.399999999994</v>
      </c>
    </row>
    <row r="33" spans="1:6" x14ac:dyDescent="0.25">
      <c r="A33" s="59" t="s">
        <v>22</v>
      </c>
      <c r="B33" s="59"/>
      <c r="C33" s="59"/>
      <c r="D33" s="32">
        <f>C8</f>
        <v>5800</v>
      </c>
      <c r="E33" s="32">
        <f>C8</f>
        <v>5800</v>
      </c>
    </row>
    <row r="34" spans="1:6" x14ac:dyDescent="0.25">
      <c r="A34" s="57" t="s">
        <v>52</v>
      </c>
      <c r="B34" s="58"/>
      <c r="C34" s="58"/>
      <c r="D34" s="31">
        <f>C10</f>
        <v>53805.555555555555</v>
      </c>
      <c r="E34" s="31">
        <f>C10</f>
        <v>53805.555555555555</v>
      </c>
    </row>
    <row r="35" spans="1:6" x14ac:dyDescent="0.25">
      <c r="C35" s="22" t="s">
        <v>27</v>
      </c>
      <c r="D35" s="33">
        <f>SUM(D32:D34)</f>
        <v>237840.75555555554</v>
      </c>
      <c r="E35" s="33">
        <f>SUM(E32:E34)</f>
        <v>108339.95555555556</v>
      </c>
    </row>
    <row r="36" spans="1:6" x14ac:dyDescent="0.25">
      <c r="D36" s="36"/>
    </row>
    <row r="37" spans="1:6" ht="18.75" x14ac:dyDescent="0.3">
      <c r="A37" s="23" t="s">
        <v>49</v>
      </c>
      <c r="B37" s="24"/>
    </row>
    <row r="38" spans="1:6" ht="45" x14ac:dyDescent="0.25">
      <c r="A38" s="56" t="s">
        <v>21</v>
      </c>
      <c r="B38" s="56"/>
      <c r="C38" s="56"/>
      <c r="D38" s="28" t="s">
        <v>33</v>
      </c>
      <c r="E38" s="28" t="s">
        <v>32</v>
      </c>
    </row>
    <row r="39" spans="1:6" x14ac:dyDescent="0.25">
      <c r="A39" s="57" t="s">
        <v>29</v>
      </c>
      <c r="B39" s="58"/>
      <c r="C39" s="58"/>
      <c r="D39" s="31">
        <f>C4</f>
        <v>178235.19999999998</v>
      </c>
      <c r="E39" s="31">
        <f>C5</f>
        <v>48734.399999999994</v>
      </c>
    </row>
    <row r="40" spans="1:6" x14ac:dyDescent="0.25">
      <c r="A40" s="59" t="s">
        <v>22</v>
      </c>
      <c r="B40" s="59"/>
      <c r="C40" s="59"/>
      <c r="D40" s="31">
        <f>C8</f>
        <v>5800</v>
      </c>
      <c r="E40" s="31">
        <f>C8</f>
        <v>5800</v>
      </c>
    </row>
    <row r="41" spans="1:6" x14ac:dyDescent="0.25">
      <c r="A41" s="50" t="s">
        <v>45</v>
      </c>
      <c r="B41" s="51"/>
      <c r="C41" s="51"/>
      <c r="D41" s="31">
        <f>C9</f>
        <v>48000</v>
      </c>
      <c r="E41" s="31">
        <f>C9</f>
        <v>48000</v>
      </c>
    </row>
    <row r="42" spans="1:6" x14ac:dyDescent="0.25">
      <c r="C42" s="22" t="s">
        <v>27</v>
      </c>
      <c r="D42" s="34">
        <f>SUM(D39:D41)</f>
        <v>232035.19999999998</v>
      </c>
      <c r="E42" s="34">
        <f>SUM(E39:E41)</f>
        <v>102534.39999999999</v>
      </c>
    </row>
    <row r="43" spans="1:6" x14ac:dyDescent="0.25">
      <c r="C43" s="41" t="s">
        <v>60</v>
      </c>
      <c r="D43" s="42">
        <f>D22-D42</f>
        <v>68105.555555555591</v>
      </c>
    </row>
    <row r="44" spans="1:6" ht="18.75" x14ac:dyDescent="0.3">
      <c r="A44" s="23" t="s">
        <v>55</v>
      </c>
      <c r="B44" s="24"/>
    </row>
    <row r="45" spans="1:6" ht="45" x14ac:dyDescent="0.25">
      <c r="A45" s="56" t="s">
        <v>21</v>
      </c>
      <c r="B45" s="56"/>
      <c r="C45" s="56"/>
      <c r="D45" s="28" t="s">
        <v>33</v>
      </c>
      <c r="E45" s="28" t="s">
        <v>32</v>
      </c>
    </row>
    <row r="46" spans="1:6" x14ac:dyDescent="0.25">
      <c r="A46" s="57" t="s">
        <v>29</v>
      </c>
      <c r="B46" s="58"/>
      <c r="C46" s="58"/>
      <c r="D46" s="31">
        <f>C4</f>
        <v>178235.19999999998</v>
      </c>
      <c r="E46" s="31">
        <f>C5</f>
        <v>48734.399999999994</v>
      </c>
    </row>
    <row r="47" spans="1:6" x14ac:dyDescent="0.25">
      <c r="A47" s="50" t="s">
        <v>52</v>
      </c>
      <c r="B47" s="51"/>
      <c r="C47" s="51"/>
      <c r="D47" s="31">
        <f>C10</f>
        <v>53805.555555555555</v>
      </c>
      <c r="E47" s="31">
        <f>C10</f>
        <v>53805.555555555555</v>
      </c>
    </row>
    <row r="48" spans="1:6" x14ac:dyDescent="0.25">
      <c r="C48" s="22" t="s">
        <v>27</v>
      </c>
      <c r="D48" s="34">
        <f>SUM(D46:D47)</f>
        <v>232040.75555555554</v>
      </c>
      <c r="E48" s="34">
        <f>SUM(E46:E47)</f>
        <v>102539.95555555556</v>
      </c>
      <c r="F48" s="36"/>
    </row>
    <row r="50" spans="1:5" ht="18.75" x14ac:dyDescent="0.3">
      <c r="A50" s="23" t="s">
        <v>56</v>
      </c>
      <c r="B50" s="24"/>
    </row>
    <row r="51" spans="1:5" ht="45" x14ac:dyDescent="0.25">
      <c r="A51" s="56" t="s">
        <v>21</v>
      </c>
      <c r="B51" s="56"/>
      <c r="C51" s="56"/>
      <c r="D51" s="28" t="s">
        <v>33</v>
      </c>
      <c r="E51" s="28" t="s">
        <v>32</v>
      </c>
    </row>
    <row r="52" spans="1:5" x14ac:dyDescent="0.25">
      <c r="A52" s="57" t="s">
        <v>29</v>
      </c>
      <c r="B52" s="58"/>
      <c r="C52" s="58"/>
      <c r="D52" s="31">
        <f>C4</f>
        <v>178235.19999999998</v>
      </c>
      <c r="E52" s="31">
        <f>C5</f>
        <v>48734.399999999994</v>
      </c>
    </row>
    <row r="53" spans="1:5" x14ac:dyDescent="0.25">
      <c r="A53" s="50" t="s">
        <v>34</v>
      </c>
      <c r="B53" s="51"/>
      <c r="C53" s="51"/>
      <c r="D53" s="31">
        <f>'bērnu skaits'!C6*50</f>
        <v>48000</v>
      </c>
      <c r="E53" s="31">
        <f>'bērnu skaits'!C6*50</f>
        <v>48000</v>
      </c>
    </row>
    <row r="54" spans="1:5" x14ac:dyDescent="0.25">
      <c r="C54" s="22" t="s">
        <v>27</v>
      </c>
      <c r="D54" s="34">
        <f>SUM(D52:D53)</f>
        <v>226235.19999999998</v>
      </c>
      <c r="E54" s="34">
        <f>SUM(E52:E53)</f>
        <v>96734.399999999994</v>
      </c>
    </row>
  </sheetData>
  <mergeCells count="33">
    <mergeCell ref="A39:C39"/>
    <mergeCell ref="A25:C25"/>
    <mergeCell ref="A26:C26"/>
    <mergeCell ref="A27:C27"/>
    <mergeCell ref="A34:C34"/>
    <mergeCell ref="A38:C38"/>
    <mergeCell ref="A19:C19"/>
    <mergeCell ref="A20:C20"/>
    <mergeCell ref="A21:C21"/>
    <mergeCell ref="A13:B13"/>
    <mergeCell ref="A14:B14"/>
    <mergeCell ref="A51:C51"/>
    <mergeCell ref="A52:C52"/>
    <mergeCell ref="A53:C53"/>
    <mergeCell ref="A45:C45"/>
    <mergeCell ref="A46:C46"/>
    <mergeCell ref="A47:C47"/>
    <mergeCell ref="A41:C41"/>
    <mergeCell ref="A1:E1"/>
    <mergeCell ref="A11:B11"/>
    <mergeCell ref="A7:C7"/>
    <mergeCell ref="A3:C3"/>
    <mergeCell ref="A4:B4"/>
    <mergeCell ref="A31:C31"/>
    <mergeCell ref="A32:C32"/>
    <mergeCell ref="A33:C33"/>
    <mergeCell ref="A5:B5"/>
    <mergeCell ref="A8:B8"/>
    <mergeCell ref="A10:B10"/>
    <mergeCell ref="A12:B12"/>
    <mergeCell ref="A15:B15"/>
    <mergeCell ref="A9:B9"/>
    <mergeCell ref="A40:C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bērnu skaits</vt:lpstr>
      <vt:lpstr>aprēķinu modeļi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K.</dc:creator>
  <cp:lastModifiedBy>Jevgēnija Sviridenkova</cp:lastModifiedBy>
  <cp:lastPrinted>2021-12-21T12:29:56Z</cp:lastPrinted>
  <dcterms:created xsi:type="dcterms:W3CDTF">2021-11-08T11:47:02Z</dcterms:created>
  <dcterms:modified xsi:type="dcterms:W3CDTF">2021-12-29T08:20:01Z</dcterms:modified>
</cp:coreProperties>
</file>