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Dokumentu PROJEKTI\"/>
    </mc:Choice>
  </mc:AlternateContent>
  <xr:revisionPtr revIDLastSave="0" documentId="8_{09919593-9C9F-441A-BC1C-4087574F8BE4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Kopa" sheetId="168" r:id="rId1"/>
    <sheet name="01" sheetId="169" r:id="rId2"/>
    <sheet name="02" sheetId="170" r:id="rId3"/>
    <sheet name="03" sheetId="171" r:id="rId4"/>
    <sheet name="04" sheetId="172" r:id="rId5"/>
    <sheet name="05" sheetId="173" r:id="rId6"/>
    <sheet name="06" sheetId="174" r:id="rId7"/>
    <sheet name="07" sheetId="175" r:id="rId8"/>
    <sheet name="08" sheetId="176" r:id="rId9"/>
    <sheet name="09" sheetId="177" r:id="rId10"/>
    <sheet name="10" sheetId="178" r:id="rId11"/>
    <sheet name="11" sheetId="179" r:id="rId12"/>
    <sheet name="12" sheetId="180" r:id="rId13"/>
    <sheet name="13" sheetId="181" r:id="rId14"/>
    <sheet name="14" sheetId="18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80" l="1"/>
  <c r="H51" i="182" l="1"/>
  <c r="F51" i="182"/>
  <c r="F52" i="182" s="1"/>
  <c r="H48" i="182"/>
  <c r="I48" i="182" s="1"/>
  <c r="I49" i="182" s="1"/>
  <c r="F48" i="182"/>
  <c r="F49" i="182" s="1"/>
  <c r="I46" i="182"/>
  <c r="I44" i="182"/>
  <c r="I42" i="182"/>
  <c r="I40" i="182"/>
  <c r="F40" i="182"/>
  <c r="H35" i="182"/>
  <c r="E35" i="182"/>
  <c r="F35" i="182" s="1"/>
  <c r="I35" i="182" s="1"/>
  <c r="H34" i="182"/>
  <c r="F34" i="182"/>
  <c r="I34" i="182" s="1"/>
  <c r="H33" i="182"/>
  <c r="F33" i="182"/>
  <c r="I33" i="182" s="1"/>
  <c r="H32" i="182"/>
  <c r="F32" i="182"/>
  <c r="H31" i="182"/>
  <c r="D31" i="182"/>
  <c r="F31" i="182" s="1"/>
  <c r="I31" i="182" s="1"/>
  <c r="H30" i="182"/>
  <c r="D30" i="182"/>
  <c r="F30" i="182" s="1"/>
  <c r="H29" i="182"/>
  <c r="D29" i="182"/>
  <c r="F29" i="182" s="1"/>
  <c r="I29" i="182" s="1"/>
  <c r="H28" i="182"/>
  <c r="D28" i="182"/>
  <c r="F28" i="182" s="1"/>
  <c r="H27" i="182"/>
  <c r="F27" i="182"/>
  <c r="I27" i="182" s="1"/>
  <c r="D27" i="182"/>
  <c r="H26" i="182"/>
  <c r="D26" i="182"/>
  <c r="F26" i="182" s="1"/>
  <c r="I26" i="182" s="1"/>
  <c r="H25" i="182"/>
  <c r="F25" i="182"/>
  <c r="D25" i="182"/>
  <c r="H24" i="182"/>
  <c r="F24" i="182"/>
  <c r="I24" i="182" s="1"/>
  <c r="H23" i="182"/>
  <c r="F23" i="182"/>
  <c r="H22" i="182"/>
  <c r="I22" i="182" s="1"/>
  <c r="F22" i="182"/>
  <c r="H21" i="182"/>
  <c r="F21" i="182"/>
  <c r="H20" i="182"/>
  <c r="F20" i="182"/>
  <c r="H19" i="182"/>
  <c r="F19" i="182"/>
  <c r="I19" i="182" s="1"/>
  <c r="H18" i="182"/>
  <c r="I18" i="182" s="1"/>
  <c r="F18" i="182"/>
  <c r="E15" i="182"/>
  <c r="J13" i="182"/>
  <c r="E13" i="182"/>
  <c r="K13" i="182" s="1"/>
  <c r="J12" i="182"/>
  <c r="E12" i="182"/>
  <c r="K12" i="182" s="1"/>
  <c r="J11" i="182"/>
  <c r="E11" i="182"/>
  <c r="K11" i="182" s="1"/>
  <c r="J10" i="182"/>
  <c r="E10" i="182"/>
  <c r="K10" i="182" s="1"/>
  <c r="D8" i="182"/>
  <c r="V4" i="182"/>
  <c r="T4" i="182"/>
  <c r="R4" i="182"/>
  <c r="P4" i="182"/>
  <c r="H51" i="181"/>
  <c r="I51" i="181" s="1"/>
  <c r="I52" i="181" s="1"/>
  <c r="F51" i="181"/>
  <c r="F52" i="181" s="1"/>
  <c r="H48" i="181"/>
  <c r="F48" i="181"/>
  <c r="I48" i="181" s="1"/>
  <c r="I49" i="181" s="1"/>
  <c r="I46" i="181"/>
  <c r="I44" i="181"/>
  <c r="R4" i="181" s="1"/>
  <c r="I42" i="181"/>
  <c r="T4" i="181" s="1"/>
  <c r="I40" i="181"/>
  <c r="F40" i="181"/>
  <c r="H35" i="181"/>
  <c r="E35" i="181"/>
  <c r="F35" i="181" s="1"/>
  <c r="I35" i="181" s="1"/>
  <c r="H34" i="181"/>
  <c r="F34" i="181"/>
  <c r="I34" i="181" s="1"/>
  <c r="H33" i="181"/>
  <c r="F33" i="181"/>
  <c r="H32" i="181"/>
  <c r="F32" i="181"/>
  <c r="H31" i="181"/>
  <c r="D31" i="181"/>
  <c r="F31" i="181" s="1"/>
  <c r="I31" i="181" s="1"/>
  <c r="H30" i="181"/>
  <c r="D30" i="181"/>
  <c r="F30" i="181" s="1"/>
  <c r="H29" i="181"/>
  <c r="F29" i="181"/>
  <c r="I29" i="181" s="1"/>
  <c r="D29" i="181"/>
  <c r="H28" i="181"/>
  <c r="D28" i="181"/>
  <c r="F28" i="181" s="1"/>
  <c r="I28" i="181" s="1"/>
  <c r="H27" i="181"/>
  <c r="D27" i="181"/>
  <c r="F27" i="181" s="1"/>
  <c r="I27" i="181" s="1"/>
  <c r="H26" i="181"/>
  <c r="D26" i="181"/>
  <c r="F26" i="181" s="1"/>
  <c r="H25" i="181"/>
  <c r="F25" i="181"/>
  <c r="I25" i="181" s="1"/>
  <c r="D25" i="181"/>
  <c r="H24" i="181"/>
  <c r="F24" i="181"/>
  <c r="H23" i="181"/>
  <c r="I23" i="181" s="1"/>
  <c r="F23" i="181"/>
  <c r="H22" i="181"/>
  <c r="F22" i="181"/>
  <c r="I22" i="181" s="1"/>
  <c r="H21" i="181"/>
  <c r="F21" i="181"/>
  <c r="H20" i="181"/>
  <c r="F20" i="181"/>
  <c r="I20" i="181" s="1"/>
  <c r="H19" i="181"/>
  <c r="F19" i="181"/>
  <c r="I19" i="181" s="1"/>
  <c r="H18" i="181"/>
  <c r="F18" i="181"/>
  <c r="I18" i="181" s="1"/>
  <c r="E15" i="181"/>
  <c r="J13" i="181"/>
  <c r="E13" i="181"/>
  <c r="K13" i="181" s="1"/>
  <c r="J12" i="181"/>
  <c r="E12" i="181"/>
  <c r="K12" i="181" s="1"/>
  <c r="J11" i="181"/>
  <c r="E11" i="181"/>
  <c r="K11" i="181" s="1"/>
  <c r="J10" i="181"/>
  <c r="E10" i="181"/>
  <c r="K10" i="181" s="1"/>
  <c r="D8" i="181"/>
  <c r="V4" i="181"/>
  <c r="P4" i="181"/>
  <c r="F52" i="180"/>
  <c r="H51" i="180"/>
  <c r="F51" i="180"/>
  <c r="H48" i="180"/>
  <c r="F48" i="180"/>
  <c r="F49" i="180" s="1"/>
  <c r="I46" i="180"/>
  <c r="I44" i="180"/>
  <c r="R4" i="180" s="1"/>
  <c r="I42" i="180"/>
  <c r="T4" i="180" s="1"/>
  <c r="I40" i="180"/>
  <c r="F40" i="180"/>
  <c r="H35" i="180"/>
  <c r="F35" i="180"/>
  <c r="E35" i="180"/>
  <c r="H34" i="180"/>
  <c r="F34" i="180"/>
  <c r="I34" i="180" s="1"/>
  <c r="H33" i="180"/>
  <c r="F33" i="180"/>
  <c r="I33" i="180" s="1"/>
  <c r="I32" i="180"/>
  <c r="H32" i="180"/>
  <c r="F32" i="180"/>
  <c r="H31" i="180"/>
  <c r="D31" i="180"/>
  <c r="F31" i="180" s="1"/>
  <c r="I31" i="180" s="1"/>
  <c r="H30" i="180"/>
  <c r="D30" i="180"/>
  <c r="F30" i="180" s="1"/>
  <c r="H29" i="180"/>
  <c r="D29" i="180"/>
  <c r="F29" i="180" s="1"/>
  <c r="H28" i="180"/>
  <c r="D28" i="180"/>
  <c r="F28" i="180" s="1"/>
  <c r="I28" i="180" s="1"/>
  <c r="H27" i="180"/>
  <c r="D27" i="180"/>
  <c r="F27" i="180" s="1"/>
  <c r="I27" i="180" s="1"/>
  <c r="H26" i="180"/>
  <c r="F26" i="180"/>
  <c r="I26" i="180" s="1"/>
  <c r="D26" i="180"/>
  <c r="H25" i="180"/>
  <c r="D25" i="180"/>
  <c r="F25" i="180" s="1"/>
  <c r="H24" i="180"/>
  <c r="F24" i="180"/>
  <c r="H23" i="180"/>
  <c r="F23" i="180"/>
  <c r="H22" i="180"/>
  <c r="F22" i="180"/>
  <c r="H21" i="180"/>
  <c r="I21" i="180" s="1"/>
  <c r="F21" i="180"/>
  <c r="H20" i="180"/>
  <c r="F20" i="180"/>
  <c r="I20" i="180" s="1"/>
  <c r="H19" i="180"/>
  <c r="F19" i="180"/>
  <c r="I19" i="180" s="1"/>
  <c r="I18" i="180"/>
  <c r="H18" i="180"/>
  <c r="F18" i="180"/>
  <c r="E15" i="180"/>
  <c r="J13" i="180"/>
  <c r="E13" i="180"/>
  <c r="K13" i="180" s="1"/>
  <c r="K12" i="180"/>
  <c r="J12" i="180"/>
  <c r="J11" i="180"/>
  <c r="E11" i="180"/>
  <c r="K11" i="180" s="1"/>
  <c r="J10" i="180"/>
  <c r="E10" i="180"/>
  <c r="K10" i="180" s="1"/>
  <c r="D8" i="180"/>
  <c r="V4" i="180"/>
  <c r="P4" i="180"/>
  <c r="F52" i="179"/>
  <c r="I51" i="179"/>
  <c r="I52" i="179" s="1"/>
  <c r="H51" i="179"/>
  <c r="F51" i="179"/>
  <c r="H48" i="179"/>
  <c r="F48" i="179"/>
  <c r="I48" i="179" s="1"/>
  <c r="I49" i="179" s="1"/>
  <c r="I46" i="179"/>
  <c r="V4" i="179" s="1"/>
  <c r="I44" i="179"/>
  <c r="I42" i="179"/>
  <c r="T4" i="179" s="1"/>
  <c r="I40" i="179"/>
  <c r="F40" i="179"/>
  <c r="H35" i="179"/>
  <c r="E35" i="179"/>
  <c r="F35" i="179" s="1"/>
  <c r="I35" i="179" s="1"/>
  <c r="H34" i="179"/>
  <c r="F34" i="179"/>
  <c r="I34" i="179" s="1"/>
  <c r="H33" i="179"/>
  <c r="F33" i="179"/>
  <c r="H32" i="179"/>
  <c r="F32" i="179"/>
  <c r="H31" i="179"/>
  <c r="D31" i="179"/>
  <c r="F31" i="179" s="1"/>
  <c r="I31" i="179" s="1"/>
  <c r="H30" i="179"/>
  <c r="D30" i="179"/>
  <c r="F30" i="179" s="1"/>
  <c r="H29" i="179"/>
  <c r="D29" i="179"/>
  <c r="F29" i="179" s="1"/>
  <c r="H28" i="179"/>
  <c r="D28" i="179"/>
  <c r="F28" i="179" s="1"/>
  <c r="I28" i="179" s="1"/>
  <c r="H27" i="179"/>
  <c r="D27" i="179"/>
  <c r="F27" i="179" s="1"/>
  <c r="I27" i="179" s="1"/>
  <c r="H26" i="179"/>
  <c r="D26" i="179"/>
  <c r="F26" i="179" s="1"/>
  <c r="I26" i="179" s="1"/>
  <c r="H25" i="179"/>
  <c r="D25" i="179"/>
  <c r="F25" i="179" s="1"/>
  <c r="H24" i="179"/>
  <c r="F24" i="179"/>
  <c r="I24" i="179" s="1"/>
  <c r="H23" i="179"/>
  <c r="F23" i="179"/>
  <c r="H22" i="179"/>
  <c r="F22" i="179"/>
  <c r="I21" i="179"/>
  <c r="H21" i="179"/>
  <c r="F21" i="179"/>
  <c r="H20" i="179"/>
  <c r="F20" i="179"/>
  <c r="I20" i="179" s="1"/>
  <c r="H19" i="179"/>
  <c r="I19" i="179" s="1"/>
  <c r="F19" i="179"/>
  <c r="H18" i="179"/>
  <c r="I18" i="179" s="1"/>
  <c r="F18" i="179"/>
  <c r="E15" i="179"/>
  <c r="J13" i="179"/>
  <c r="E13" i="179"/>
  <c r="K13" i="179" s="1"/>
  <c r="J12" i="179"/>
  <c r="E12" i="179"/>
  <c r="K12" i="179" s="1"/>
  <c r="J11" i="179"/>
  <c r="E11" i="179"/>
  <c r="K11" i="179" s="1"/>
  <c r="J10" i="179"/>
  <c r="E10" i="179"/>
  <c r="K10" i="179" s="1"/>
  <c r="D8" i="179"/>
  <c r="R4" i="179"/>
  <c r="P4" i="179"/>
  <c r="H51" i="178"/>
  <c r="F51" i="178"/>
  <c r="F52" i="178" s="1"/>
  <c r="H48" i="178"/>
  <c r="F48" i="178"/>
  <c r="F49" i="178" s="1"/>
  <c r="I46" i="178"/>
  <c r="V4" i="178" s="1"/>
  <c r="I44" i="178"/>
  <c r="R4" i="178" s="1"/>
  <c r="I42" i="178"/>
  <c r="T4" i="178" s="1"/>
  <c r="I40" i="178"/>
  <c r="F40" i="178"/>
  <c r="H35" i="178"/>
  <c r="E35" i="178"/>
  <c r="F35" i="178" s="1"/>
  <c r="I35" i="178" s="1"/>
  <c r="H34" i="178"/>
  <c r="F34" i="178"/>
  <c r="I34" i="178" s="1"/>
  <c r="I33" i="178"/>
  <c r="H33" i="178"/>
  <c r="F33" i="178"/>
  <c r="H32" i="178"/>
  <c r="F32" i="178"/>
  <c r="I32" i="178" s="1"/>
  <c r="H31" i="178"/>
  <c r="D31" i="178"/>
  <c r="F31" i="178" s="1"/>
  <c r="I31" i="178" s="1"/>
  <c r="H30" i="178"/>
  <c r="D30" i="178"/>
  <c r="F30" i="178" s="1"/>
  <c r="H29" i="178"/>
  <c r="D29" i="178"/>
  <c r="F29" i="178" s="1"/>
  <c r="I29" i="178" s="1"/>
  <c r="H28" i="178"/>
  <c r="D28" i="178"/>
  <c r="F28" i="178" s="1"/>
  <c r="I28" i="178" s="1"/>
  <c r="H27" i="178"/>
  <c r="F27" i="178"/>
  <c r="D27" i="178"/>
  <c r="H26" i="178"/>
  <c r="D26" i="178"/>
  <c r="F26" i="178" s="1"/>
  <c r="I26" i="178" s="1"/>
  <c r="H25" i="178"/>
  <c r="D25" i="178"/>
  <c r="F25" i="178" s="1"/>
  <c r="I25" i="178" s="1"/>
  <c r="H24" i="178"/>
  <c r="F24" i="178"/>
  <c r="H23" i="178"/>
  <c r="F23" i="178"/>
  <c r="H22" i="178"/>
  <c r="F22" i="178"/>
  <c r="I22" i="178" s="1"/>
  <c r="H21" i="178"/>
  <c r="F21" i="178"/>
  <c r="I21" i="178" s="1"/>
  <c r="H20" i="178"/>
  <c r="F20" i="178"/>
  <c r="H19" i="178"/>
  <c r="F19" i="178"/>
  <c r="I19" i="178" s="1"/>
  <c r="H18" i="178"/>
  <c r="F18" i="178"/>
  <c r="I18" i="178" s="1"/>
  <c r="E15" i="178"/>
  <c r="J13" i="178"/>
  <c r="E13" i="178"/>
  <c r="K13" i="178" s="1"/>
  <c r="J12" i="178"/>
  <c r="E12" i="178"/>
  <c r="K12" i="178" s="1"/>
  <c r="J11" i="178"/>
  <c r="E11" i="178"/>
  <c r="K11" i="178" s="1"/>
  <c r="J10" i="178"/>
  <c r="E10" i="178"/>
  <c r="K10" i="178" s="1"/>
  <c r="D8" i="178"/>
  <c r="P4" i="178"/>
  <c r="H51" i="177"/>
  <c r="F51" i="177"/>
  <c r="F52" i="177" s="1"/>
  <c r="H48" i="177"/>
  <c r="F48" i="177"/>
  <c r="I48" i="177" s="1"/>
  <c r="I49" i="177" s="1"/>
  <c r="I46" i="177"/>
  <c r="V4" i="177" s="1"/>
  <c r="I44" i="177"/>
  <c r="R4" i="177" s="1"/>
  <c r="I42" i="177"/>
  <c r="T4" i="177" s="1"/>
  <c r="I40" i="177"/>
  <c r="F40" i="177"/>
  <c r="H35" i="177"/>
  <c r="E35" i="177"/>
  <c r="F35" i="177" s="1"/>
  <c r="I35" i="177" s="1"/>
  <c r="H34" i="177"/>
  <c r="I34" i="177" s="1"/>
  <c r="F34" i="177"/>
  <c r="H33" i="177"/>
  <c r="F33" i="177"/>
  <c r="H32" i="177"/>
  <c r="F32" i="177"/>
  <c r="I32" i="177" s="1"/>
  <c r="H31" i="177"/>
  <c r="D31" i="177"/>
  <c r="F31" i="177" s="1"/>
  <c r="H30" i="177"/>
  <c r="D30" i="177"/>
  <c r="F30" i="177" s="1"/>
  <c r="H29" i="177"/>
  <c r="D29" i="177"/>
  <c r="F29" i="177" s="1"/>
  <c r="I29" i="177" s="1"/>
  <c r="H28" i="177"/>
  <c r="D28" i="177"/>
  <c r="F28" i="177" s="1"/>
  <c r="I28" i="177" s="1"/>
  <c r="H27" i="177"/>
  <c r="D27" i="177"/>
  <c r="F27" i="177" s="1"/>
  <c r="I27" i="177" s="1"/>
  <c r="H26" i="177"/>
  <c r="D26" i="177"/>
  <c r="F26" i="177" s="1"/>
  <c r="H25" i="177"/>
  <c r="D25" i="177"/>
  <c r="F25" i="177" s="1"/>
  <c r="I25" i="177" s="1"/>
  <c r="H24" i="177"/>
  <c r="F24" i="177"/>
  <c r="H23" i="177"/>
  <c r="F23" i="177"/>
  <c r="H22" i="177"/>
  <c r="F22" i="177"/>
  <c r="H21" i="177"/>
  <c r="F21" i="177"/>
  <c r="I21" i="177" s="1"/>
  <c r="H20" i="177"/>
  <c r="F20" i="177"/>
  <c r="I20" i="177" s="1"/>
  <c r="H19" i="177"/>
  <c r="F19" i="177"/>
  <c r="I19" i="177" s="1"/>
  <c r="H18" i="177"/>
  <c r="F18" i="177"/>
  <c r="E15" i="177"/>
  <c r="J13" i="177"/>
  <c r="E13" i="177"/>
  <c r="K13" i="177" s="1"/>
  <c r="J12" i="177"/>
  <c r="E12" i="177"/>
  <c r="K12" i="177" s="1"/>
  <c r="K11" i="177"/>
  <c r="J11" i="177"/>
  <c r="E11" i="177"/>
  <c r="J10" i="177"/>
  <c r="E10" i="177"/>
  <c r="K10" i="177" s="1"/>
  <c r="D8" i="177"/>
  <c r="P4" i="177"/>
  <c r="H51" i="176"/>
  <c r="F51" i="176"/>
  <c r="F52" i="176" s="1"/>
  <c r="H48" i="176"/>
  <c r="F48" i="176"/>
  <c r="F49" i="176" s="1"/>
  <c r="I46" i="176"/>
  <c r="I44" i="176"/>
  <c r="R4" i="176" s="1"/>
  <c r="I42" i="176"/>
  <c r="T4" i="176" s="1"/>
  <c r="I40" i="176"/>
  <c r="F40" i="176"/>
  <c r="H35" i="176"/>
  <c r="E35" i="176"/>
  <c r="F35" i="176" s="1"/>
  <c r="I35" i="176" s="1"/>
  <c r="H34" i="176"/>
  <c r="F34" i="176"/>
  <c r="I34" i="176" s="1"/>
  <c r="H33" i="176"/>
  <c r="I33" i="176" s="1"/>
  <c r="F33" i="176"/>
  <c r="H32" i="176"/>
  <c r="F32" i="176"/>
  <c r="I32" i="176" s="1"/>
  <c r="H31" i="176"/>
  <c r="D31" i="176"/>
  <c r="F31" i="176" s="1"/>
  <c r="I31" i="176" s="1"/>
  <c r="H30" i="176"/>
  <c r="D30" i="176"/>
  <c r="F30" i="176" s="1"/>
  <c r="I30" i="176" s="1"/>
  <c r="H29" i="176"/>
  <c r="D29" i="176"/>
  <c r="F29" i="176" s="1"/>
  <c r="I29" i="176" s="1"/>
  <c r="H28" i="176"/>
  <c r="D28" i="176"/>
  <c r="F28" i="176" s="1"/>
  <c r="H27" i="176"/>
  <c r="D27" i="176"/>
  <c r="F27" i="176" s="1"/>
  <c r="I27" i="176" s="1"/>
  <c r="H26" i="176"/>
  <c r="D26" i="176"/>
  <c r="F26" i="176" s="1"/>
  <c r="H25" i="176"/>
  <c r="D25" i="176"/>
  <c r="F25" i="176" s="1"/>
  <c r="I25" i="176" s="1"/>
  <c r="H24" i="176"/>
  <c r="F24" i="176"/>
  <c r="I24" i="176" s="1"/>
  <c r="H23" i="176"/>
  <c r="F23" i="176"/>
  <c r="I22" i="176"/>
  <c r="H22" i="176"/>
  <c r="F22" i="176"/>
  <c r="H21" i="176"/>
  <c r="F21" i="176"/>
  <c r="H20" i="176"/>
  <c r="F20" i="176"/>
  <c r="I20" i="176" s="1"/>
  <c r="H19" i="176"/>
  <c r="F19" i="176"/>
  <c r="H18" i="176"/>
  <c r="F18" i="176"/>
  <c r="E15" i="176"/>
  <c r="J13" i="176"/>
  <c r="E13" i="176"/>
  <c r="K13" i="176" s="1"/>
  <c r="J12" i="176"/>
  <c r="E12" i="176"/>
  <c r="K12" i="176" s="1"/>
  <c r="J11" i="176"/>
  <c r="E11" i="176"/>
  <c r="K11" i="176" s="1"/>
  <c r="J10" i="176"/>
  <c r="E10" i="176"/>
  <c r="K10" i="176" s="1"/>
  <c r="D8" i="176"/>
  <c r="V4" i="176"/>
  <c r="P4" i="176"/>
  <c r="H51" i="175"/>
  <c r="F51" i="175"/>
  <c r="F52" i="175" s="1"/>
  <c r="H48" i="175"/>
  <c r="F48" i="175"/>
  <c r="F49" i="175" s="1"/>
  <c r="I46" i="175"/>
  <c r="V4" i="175" s="1"/>
  <c r="I44" i="175"/>
  <c r="R4" i="175" s="1"/>
  <c r="I42" i="175"/>
  <c r="T4" i="175" s="1"/>
  <c r="I40" i="175"/>
  <c r="F40" i="175"/>
  <c r="H35" i="175"/>
  <c r="E35" i="175"/>
  <c r="F35" i="175" s="1"/>
  <c r="I35" i="175" s="1"/>
  <c r="H34" i="175"/>
  <c r="F34" i="175"/>
  <c r="I34" i="175" s="1"/>
  <c r="I33" i="175"/>
  <c r="H33" i="175"/>
  <c r="F33" i="175"/>
  <c r="H32" i="175"/>
  <c r="F32" i="175"/>
  <c r="I32" i="175" s="1"/>
  <c r="H31" i="175"/>
  <c r="F31" i="175"/>
  <c r="I31" i="175" s="1"/>
  <c r="D31" i="175"/>
  <c r="H30" i="175"/>
  <c r="D30" i="175"/>
  <c r="F30" i="175" s="1"/>
  <c r="H29" i="175"/>
  <c r="D29" i="175"/>
  <c r="F29" i="175" s="1"/>
  <c r="I29" i="175" s="1"/>
  <c r="H28" i="175"/>
  <c r="D28" i="175"/>
  <c r="F28" i="175" s="1"/>
  <c r="I28" i="175" s="1"/>
  <c r="H27" i="175"/>
  <c r="D27" i="175"/>
  <c r="F27" i="175" s="1"/>
  <c r="I27" i="175" s="1"/>
  <c r="H26" i="175"/>
  <c r="D26" i="175"/>
  <c r="F26" i="175" s="1"/>
  <c r="I26" i="175" s="1"/>
  <c r="H25" i="175"/>
  <c r="D25" i="175"/>
  <c r="F25" i="175" s="1"/>
  <c r="I25" i="175" s="1"/>
  <c r="H24" i="175"/>
  <c r="F24" i="175"/>
  <c r="H23" i="175"/>
  <c r="F23" i="175"/>
  <c r="H22" i="175"/>
  <c r="F22" i="175"/>
  <c r="I22" i="175" s="1"/>
  <c r="I21" i="175"/>
  <c r="H21" i="175"/>
  <c r="F21" i="175"/>
  <c r="H20" i="175"/>
  <c r="F20" i="175"/>
  <c r="I20" i="175" s="1"/>
  <c r="H19" i="175"/>
  <c r="F19" i="175"/>
  <c r="I19" i="175" s="1"/>
  <c r="H18" i="175"/>
  <c r="F18" i="175"/>
  <c r="I18" i="175" s="1"/>
  <c r="E15" i="175"/>
  <c r="J13" i="175"/>
  <c r="E13" i="175"/>
  <c r="K13" i="175" s="1"/>
  <c r="J12" i="175"/>
  <c r="E12" i="175"/>
  <c r="K12" i="175" s="1"/>
  <c r="J11" i="175"/>
  <c r="E11" i="175"/>
  <c r="K11" i="175" s="1"/>
  <c r="J10" i="175"/>
  <c r="E10" i="175"/>
  <c r="K10" i="175" s="1"/>
  <c r="D8" i="175"/>
  <c r="P4" i="175"/>
  <c r="H51" i="174"/>
  <c r="F51" i="174"/>
  <c r="F52" i="174" s="1"/>
  <c r="F49" i="174"/>
  <c r="H48" i="174"/>
  <c r="F48" i="174"/>
  <c r="I48" i="174" s="1"/>
  <c r="I49" i="174" s="1"/>
  <c r="I46" i="174"/>
  <c r="I44" i="174"/>
  <c r="R4" i="174" s="1"/>
  <c r="I42" i="174"/>
  <c r="T4" i="174" s="1"/>
  <c r="I40" i="174"/>
  <c r="F40" i="174"/>
  <c r="H35" i="174"/>
  <c r="E35" i="174"/>
  <c r="F35" i="174" s="1"/>
  <c r="I35" i="174" s="1"/>
  <c r="H34" i="174"/>
  <c r="I34" i="174" s="1"/>
  <c r="F34" i="174"/>
  <c r="H33" i="174"/>
  <c r="F33" i="174"/>
  <c r="I33" i="174" s="1"/>
  <c r="H32" i="174"/>
  <c r="F32" i="174"/>
  <c r="H31" i="174"/>
  <c r="D31" i="174"/>
  <c r="F31" i="174" s="1"/>
  <c r="I31" i="174" s="1"/>
  <c r="H30" i="174"/>
  <c r="D30" i="174"/>
  <c r="F30" i="174" s="1"/>
  <c r="H29" i="174"/>
  <c r="D29" i="174"/>
  <c r="F29" i="174" s="1"/>
  <c r="H28" i="174"/>
  <c r="D28" i="174"/>
  <c r="F28" i="174" s="1"/>
  <c r="H27" i="174"/>
  <c r="D27" i="174"/>
  <c r="F27" i="174" s="1"/>
  <c r="H26" i="174"/>
  <c r="D26" i="174"/>
  <c r="F26" i="174" s="1"/>
  <c r="H25" i="174"/>
  <c r="D25" i="174"/>
  <c r="F25" i="174" s="1"/>
  <c r="H24" i="174"/>
  <c r="F24" i="174"/>
  <c r="H23" i="174"/>
  <c r="F23" i="174"/>
  <c r="H22" i="174"/>
  <c r="F22" i="174"/>
  <c r="I22" i="174" s="1"/>
  <c r="H21" i="174"/>
  <c r="F21" i="174"/>
  <c r="I21" i="174" s="1"/>
  <c r="I20" i="174"/>
  <c r="H20" i="174"/>
  <c r="F20" i="174"/>
  <c r="H19" i="174"/>
  <c r="F19" i="174"/>
  <c r="H18" i="174"/>
  <c r="F18" i="174"/>
  <c r="E15" i="174"/>
  <c r="J13" i="174"/>
  <c r="J8" i="174" s="1"/>
  <c r="I5" i="174" s="1"/>
  <c r="E13" i="174"/>
  <c r="K13" i="174" s="1"/>
  <c r="J12" i="174"/>
  <c r="E12" i="174"/>
  <c r="K12" i="174" s="1"/>
  <c r="J11" i="174"/>
  <c r="E11" i="174"/>
  <c r="K11" i="174" s="1"/>
  <c r="J10" i="174"/>
  <c r="E10" i="174"/>
  <c r="K10" i="174" s="1"/>
  <c r="D8" i="174"/>
  <c r="V4" i="174"/>
  <c r="P4" i="174"/>
  <c r="H51" i="173"/>
  <c r="F51" i="173"/>
  <c r="F52" i="173" s="1"/>
  <c r="F49" i="173"/>
  <c r="H48" i="173"/>
  <c r="I48" i="173" s="1"/>
  <c r="I49" i="173" s="1"/>
  <c r="F48" i="173"/>
  <c r="I46" i="173"/>
  <c r="R4" i="173"/>
  <c r="I42" i="173"/>
  <c r="T4" i="173" s="1"/>
  <c r="I40" i="173"/>
  <c r="F40" i="173"/>
  <c r="H35" i="173"/>
  <c r="F35" i="173"/>
  <c r="E35" i="173"/>
  <c r="H34" i="173"/>
  <c r="F34" i="173"/>
  <c r="I34" i="173" s="1"/>
  <c r="H33" i="173"/>
  <c r="F33" i="173"/>
  <c r="I33" i="173" s="1"/>
  <c r="H32" i="173"/>
  <c r="F32" i="173"/>
  <c r="I32" i="173" s="1"/>
  <c r="H31" i="173"/>
  <c r="F31" i="173"/>
  <c r="D31" i="173"/>
  <c r="H30" i="173"/>
  <c r="D30" i="173"/>
  <c r="F30" i="173" s="1"/>
  <c r="H29" i="173"/>
  <c r="D29" i="173"/>
  <c r="F29" i="173" s="1"/>
  <c r="I29" i="173" s="1"/>
  <c r="H28" i="173"/>
  <c r="D28" i="173"/>
  <c r="F28" i="173" s="1"/>
  <c r="H27" i="173"/>
  <c r="D27" i="173"/>
  <c r="F27" i="173" s="1"/>
  <c r="H26" i="173"/>
  <c r="D26" i="173"/>
  <c r="F26" i="173" s="1"/>
  <c r="I26" i="173" s="1"/>
  <c r="H25" i="173"/>
  <c r="F25" i="173"/>
  <c r="I25" i="173" s="1"/>
  <c r="D25" i="173"/>
  <c r="H24" i="173"/>
  <c r="F24" i="173"/>
  <c r="H23" i="173"/>
  <c r="F23" i="173"/>
  <c r="H22" i="173"/>
  <c r="F22" i="173"/>
  <c r="I22" i="173" s="1"/>
  <c r="H21" i="173"/>
  <c r="F21" i="173"/>
  <c r="H20" i="173"/>
  <c r="F20" i="173"/>
  <c r="H19" i="173"/>
  <c r="F19" i="173"/>
  <c r="I19" i="173" s="1"/>
  <c r="H18" i="173"/>
  <c r="F18" i="173"/>
  <c r="I18" i="173" s="1"/>
  <c r="E15" i="173"/>
  <c r="K13" i="173"/>
  <c r="J13" i="173"/>
  <c r="E13" i="173"/>
  <c r="J12" i="173"/>
  <c r="E12" i="173"/>
  <c r="K12" i="173" s="1"/>
  <c r="J11" i="173"/>
  <c r="E11" i="173"/>
  <c r="K11" i="173" s="1"/>
  <c r="J10" i="173"/>
  <c r="E10" i="173"/>
  <c r="K10" i="173" s="1"/>
  <c r="D8" i="173"/>
  <c r="V4" i="173"/>
  <c r="P4" i="173"/>
  <c r="H51" i="172"/>
  <c r="F51" i="172"/>
  <c r="F52" i="172" s="1"/>
  <c r="F49" i="172"/>
  <c r="H48" i="172"/>
  <c r="I48" i="172" s="1"/>
  <c r="I49" i="172" s="1"/>
  <c r="F48" i="172"/>
  <c r="I46" i="172"/>
  <c r="I44" i="172"/>
  <c r="R4" i="172" s="1"/>
  <c r="I42" i="172"/>
  <c r="T4" i="172" s="1"/>
  <c r="I40" i="172"/>
  <c r="F40" i="172"/>
  <c r="H35" i="172"/>
  <c r="F35" i="172"/>
  <c r="E35" i="172"/>
  <c r="H34" i="172"/>
  <c r="F34" i="172"/>
  <c r="I34" i="172" s="1"/>
  <c r="H33" i="172"/>
  <c r="F33" i="172"/>
  <c r="I33" i="172" s="1"/>
  <c r="H32" i="172"/>
  <c r="F32" i="172"/>
  <c r="H31" i="172"/>
  <c r="D31" i="172"/>
  <c r="F31" i="172" s="1"/>
  <c r="H30" i="172"/>
  <c r="D30" i="172"/>
  <c r="F30" i="172" s="1"/>
  <c r="H29" i="172"/>
  <c r="D29" i="172"/>
  <c r="F29" i="172" s="1"/>
  <c r="I29" i="172" s="1"/>
  <c r="H28" i="172"/>
  <c r="D28" i="172"/>
  <c r="F28" i="172" s="1"/>
  <c r="H27" i="172"/>
  <c r="D27" i="172"/>
  <c r="F27" i="172" s="1"/>
  <c r="H26" i="172"/>
  <c r="D26" i="172"/>
  <c r="F26" i="172" s="1"/>
  <c r="I26" i="172" s="1"/>
  <c r="H25" i="172"/>
  <c r="F25" i="172"/>
  <c r="I25" i="172" s="1"/>
  <c r="D25" i="172"/>
  <c r="H24" i="172"/>
  <c r="F24" i="172"/>
  <c r="H23" i="172"/>
  <c r="F23" i="172"/>
  <c r="H22" i="172"/>
  <c r="F22" i="172"/>
  <c r="I22" i="172" s="1"/>
  <c r="H21" i="172"/>
  <c r="F21" i="172"/>
  <c r="H20" i="172"/>
  <c r="F20" i="172"/>
  <c r="H19" i="172"/>
  <c r="F19" i="172"/>
  <c r="I19" i="172" s="1"/>
  <c r="H18" i="172"/>
  <c r="F18" i="172"/>
  <c r="I18" i="172" s="1"/>
  <c r="E15" i="172"/>
  <c r="J13" i="172"/>
  <c r="E13" i="172"/>
  <c r="K13" i="172" s="1"/>
  <c r="J12" i="172"/>
  <c r="E12" i="172"/>
  <c r="K12" i="172" s="1"/>
  <c r="J11" i="172"/>
  <c r="E11" i="172"/>
  <c r="K11" i="172" s="1"/>
  <c r="J10" i="172"/>
  <c r="E10" i="172"/>
  <c r="K10" i="172" s="1"/>
  <c r="D8" i="172"/>
  <c r="V4" i="172"/>
  <c r="P4" i="172"/>
  <c r="H51" i="171"/>
  <c r="F51" i="171"/>
  <c r="F52" i="171" s="1"/>
  <c r="F49" i="171"/>
  <c r="H48" i="171"/>
  <c r="I48" i="171" s="1"/>
  <c r="I49" i="171" s="1"/>
  <c r="F48" i="171"/>
  <c r="I46" i="171"/>
  <c r="I44" i="171"/>
  <c r="R4" i="171" s="1"/>
  <c r="I42" i="171"/>
  <c r="I40" i="171"/>
  <c r="F40" i="171"/>
  <c r="H35" i="171"/>
  <c r="F35" i="171"/>
  <c r="E35" i="171"/>
  <c r="H34" i="171"/>
  <c r="F34" i="171"/>
  <c r="I34" i="171" s="1"/>
  <c r="H33" i="171"/>
  <c r="F33" i="171"/>
  <c r="I33" i="171" s="1"/>
  <c r="H32" i="171"/>
  <c r="F32" i="171"/>
  <c r="H31" i="171"/>
  <c r="F31" i="171"/>
  <c r="I31" i="171" s="1"/>
  <c r="D31" i="171"/>
  <c r="H30" i="171"/>
  <c r="D30" i="171"/>
  <c r="F30" i="171" s="1"/>
  <c r="H29" i="171"/>
  <c r="F29" i="171"/>
  <c r="I29" i="171" s="1"/>
  <c r="D29" i="171"/>
  <c r="H28" i="171"/>
  <c r="D28" i="171"/>
  <c r="F28" i="171" s="1"/>
  <c r="I28" i="171" s="1"/>
  <c r="H27" i="171"/>
  <c r="D27" i="171"/>
  <c r="F27" i="171" s="1"/>
  <c r="I27" i="171" s="1"/>
  <c r="H26" i="171"/>
  <c r="D26" i="171"/>
  <c r="F26" i="171" s="1"/>
  <c r="I26" i="171" s="1"/>
  <c r="H25" i="171"/>
  <c r="D25" i="171"/>
  <c r="F25" i="171" s="1"/>
  <c r="I25" i="171" s="1"/>
  <c r="H24" i="171"/>
  <c r="F24" i="171"/>
  <c r="I24" i="171" s="1"/>
  <c r="H23" i="171"/>
  <c r="F23" i="171"/>
  <c r="I22" i="171"/>
  <c r="H22" i="171"/>
  <c r="F22" i="171"/>
  <c r="H21" i="171"/>
  <c r="F21" i="171"/>
  <c r="H20" i="171"/>
  <c r="F20" i="171"/>
  <c r="I20" i="171" s="1"/>
  <c r="H19" i="171"/>
  <c r="F19" i="171"/>
  <c r="I19" i="171" s="1"/>
  <c r="H18" i="171"/>
  <c r="F18" i="171"/>
  <c r="E15" i="171"/>
  <c r="J13" i="171"/>
  <c r="E13" i="171"/>
  <c r="K13" i="171" s="1"/>
  <c r="J12" i="171"/>
  <c r="E12" i="171"/>
  <c r="K12" i="171" s="1"/>
  <c r="J11" i="171"/>
  <c r="E11" i="171"/>
  <c r="K11" i="171" s="1"/>
  <c r="J10" i="171"/>
  <c r="E10" i="171"/>
  <c r="K10" i="171" s="1"/>
  <c r="D8" i="171"/>
  <c r="V4" i="171"/>
  <c r="T4" i="171"/>
  <c r="P4" i="171"/>
  <c r="H51" i="170"/>
  <c r="F51" i="170"/>
  <c r="F52" i="170" s="1"/>
  <c r="H48" i="170"/>
  <c r="I48" i="170" s="1"/>
  <c r="I49" i="170" s="1"/>
  <c r="F48" i="170"/>
  <c r="F49" i="170" s="1"/>
  <c r="I46" i="170"/>
  <c r="I44" i="170"/>
  <c r="R4" i="170" s="1"/>
  <c r="I42" i="170"/>
  <c r="T4" i="170" s="1"/>
  <c r="I40" i="170"/>
  <c r="F40" i="170"/>
  <c r="H35" i="170"/>
  <c r="F35" i="170"/>
  <c r="I35" i="170" s="1"/>
  <c r="E35" i="170"/>
  <c r="H34" i="170"/>
  <c r="F34" i="170"/>
  <c r="I34" i="170" s="1"/>
  <c r="H33" i="170"/>
  <c r="I33" i="170" s="1"/>
  <c r="F33" i="170"/>
  <c r="H32" i="170"/>
  <c r="F32" i="170"/>
  <c r="H31" i="170"/>
  <c r="D31" i="170"/>
  <c r="F31" i="170" s="1"/>
  <c r="I31" i="170" s="1"/>
  <c r="H30" i="170"/>
  <c r="D30" i="170"/>
  <c r="F30" i="170" s="1"/>
  <c r="H29" i="170"/>
  <c r="D29" i="170"/>
  <c r="F29" i="170" s="1"/>
  <c r="I29" i="170" s="1"/>
  <c r="H28" i="170"/>
  <c r="D28" i="170"/>
  <c r="F28" i="170" s="1"/>
  <c r="I28" i="170" s="1"/>
  <c r="H27" i="170"/>
  <c r="D27" i="170"/>
  <c r="F27" i="170" s="1"/>
  <c r="I27" i="170" s="1"/>
  <c r="H26" i="170"/>
  <c r="D26" i="170"/>
  <c r="F26" i="170" s="1"/>
  <c r="H25" i="170"/>
  <c r="D25" i="170"/>
  <c r="F25" i="170" s="1"/>
  <c r="I25" i="170" s="1"/>
  <c r="H24" i="170"/>
  <c r="F24" i="170"/>
  <c r="I24" i="170" s="1"/>
  <c r="H23" i="170"/>
  <c r="F23" i="170"/>
  <c r="H22" i="170"/>
  <c r="I22" i="170" s="1"/>
  <c r="F22" i="170"/>
  <c r="H21" i="170"/>
  <c r="F21" i="170"/>
  <c r="I21" i="170" s="1"/>
  <c r="H20" i="170"/>
  <c r="F20" i="170"/>
  <c r="H19" i="170"/>
  <c r="F19" i="170"/>
  <c r="H18" i="170"/>
  <c r="F18" i="170"/>
  <c r="E15" i="170"/>
  <c r="J13" i="170"/>
  <c r="E13" i="170"/>
  <c r="K13" i="170" s="1"/>
  <c r="J12" i="170"/>
  <c r="E12" i="170"/>
  <c r="K12" i="170" s="1"/>
  <c r="J11" i="170"/>
  <c r="E11" i="170"/>
  <c r="K11" i="170" s="1"/>
  <c r="J10" i="170"/>
  <c r="E10" i="170"/>
  <c r="K10" i="170" s="1"/>
  <c r="D8" i="170"/>
  <c r="V4" i="170"/>
  <c r="P4" i="170"/>
  <c r="H51" i="169"/>
  <c r="I51" i="169" s="1"/>
  <c r="I52" i="169" s="1"/>
  <c r="F51" i="169"/>
  <c r="F52" i="169" s="1"/>
  <c r="H48" i="169"/>
  <c r="F48" i="169"/>
  <c r="I48" i="169" s="1"/>
  <c r="I49" i="169" s="1"/>
  <c r="I46" i="169"/>
  <c r="V4" i="169" s="1"/>
  <c r="I44" i="169"/>
  <c r="R4" i="169" s="1"/>
  <c r="I42" i="169"/>
  <c r="T4" i="169" s="1"/>
  <c r="I40" i="169"/>
  <c r="F40" i="169"/>
  <c r="H35" i="169"/>
  <c r="E35" i="169"/>
  <c r="F35" i="169" s="1"/>
  <c r="I35" i="169" s="1"/>
  <c r="H34" i="169"/>
  <c r="I34" i="169" s="1"/>
  <c r="F34" i="169"/>
  <c r="H33" i="169"/>
  <c r="F33" i="169"/>
  <c r="H32" i="169"/>
  <c r="F32" i="169"/>
  <c r="H31" i="169"/>
  <c r="F31" i="169"/>
  <c r="I31" i="169" s="1"/>
  <c r="D31" i="169"/>
  <c r="H30" i="169"/>
  <c r="D30" i="169"/>
  <c r="F30" i="169" s="1"/>
  <c r="H29" i="169"/>
  <c r="D29" i="169"/>
  <c r="F29" i="169" s="1"/>
  <c r="I29" i="169" s="1"/>
  <c r="H28" i="169"/>
  <c r="D28" i="169"/>
  <c r="F28" i="169" s="1"/>
  <c r="H27" i="169"/>
  <c r="I27" i="169" s="1"/>
  <c r="F27" i="169"/>
  <c r="D27" i="169"/>
  <c r="H26" i="169"/>
  <c r="D26" i="169"/>
  <c r="F26" i="169" s="1"/>
  <c r="I26" i="169" s="1"/>
  <c r="H25" i="169"/>
  <c r="D25" i="169"/>
  <c r="F25" i="169" s="1"/>
  <c r="I25" i="169" s="1"/>
  <c r="H24" i="169"/>
  <c r="I24" i="169" s="1"/>
  <c r="F24" i="169"/>
  <c r="H23" i="169"/>
  <c r="F23" i="169"/>
  <c r="H22" i="169"/>
  <c r="F22" i="169"/>
  <c r="H21" i="169"/>
  <c r="F21" i="169"/>
  <c r="H20" i="169"/>
  <c r="F20" i="169"/>
  <c r="I20" i="169" s="1"/>
  <c r="H19" i="169"/>
  <c r="F19" i="169"/>
  <c r="I19" i="169" s="1"/>
  <c r="H18" i="169"/>
  <c r="F18" i="169"/>
  <c r="E15" i="169"/>
  <c r="J13" i="169"/>
  <c r="E13" i="169"/>
  <c r="K13" i="169" s="1"/>
  <c r="J12" i="169"/>
  <c r="E12" i="169"/>
  <c r="K12" i="169" s="1"/>
  <c r="J11" i="169"/>
  <c r="E11" i="169"/>
  <c r="K11" i="169" s="1"/>
  <c r="J10" i="169"/>
  <c r="E10" i="169"/>
  <c r="K10" i="169" s="1"/>
  <c r="D8" i="169"/>
  <c r="P4" i="169"/>
  <c r="J8" i="177" l="1"/>
  <c r="I5" i="177" s="1"/>
  <c r="F49" i="169"/>
  <c r="I23" i="172"/>
  <c r="I30" i="172"/>
  <c r="I48" i="175"/>
  <c r="I49" i="175" s="1"/>
  <c r="I48" i="178"/>
  <c r="I49" i="178" s="1"/>
  <c r="I26" i="181"/>
  <c r="I20" i="182"/>
  <c r="I23" i="182"/>
  <c r="I30" i="182"/>
  <c r="J8" i="169"/>
  <c r="I5" i="169" s="1"/>
  <c r="I18" i="170"/>
  <c r="I21" i="171"/>
  <c r="I19" i="174"/>
  <c r="I18" i="176"/>
  <c r="I33" i="177"/>
  <c r="F49" i="177"/>
  <c r="I33" i="169"/>
  <c r="I24" i="173"/>
  <c r="I48" i="176"/>
  <c r="I49" i="176" s="1"/>
  <c r="I25" i="180"/>
  <c r="I21" i="182"/>
  <c r="I19" i="170"/>
  <c r="I26" i="170"/>
  <c r="I18" i="171"/>
  <c r="I21" i="172"/>
  <c r="I28" i="172"/>
  <c r="I21" i="173"/>
  <c r="I28" i="173"/>
  <c r="I31" i="173"/>
  <c r="I24" i="175"/>
  <c r="I19" i="176"/>
  <c r="I26" i="176"/>
  <c r="I18" i="177"/>
  <c r="I22" i="177"/>
  <c r="I26" i="177"/>
  <c r="I20" i="178"/>
  <c r="I25" i="179"/>
  <c r="I29" i="179"/>
  <c r="I33" i="179"/>
  <c r="I35" i="180"/>
  <c r="I24" i="181"/>
  <c r="F49" i="181"/>
  <c r="I28" i="182"/>
  <c r="I22" i="169"/>
  <c r="I32" i="171"/>
  <c r="I35" i="171"/>
  <c r="I32" i="172"/>
  <c r="I35" i="172"/>
  <c r="I24" i="174"/>
  <c r="I23" i="176"/>
  <c r="I24" i="178"/>
  <c r="I27" i="178"/>
  <c r="I22" i="179"/>
  <c r="I22" i="180"/>
  <c r="I29" i="180"/>
  <c r="I51" i="180"/>
  <c r="I52" i="180" s="1"/>
  <c r="I21" i="181"/>
  <c r="I30" i="181"/>
  <c r="I33" i="181"/>
  <c r="I25" i="182"/>
  <c r="I30" i="173"/>
  <c r="I27" i="173"/>
  <c r="J8" i="180"/>
  <c r="I5" i="180" s="1"/>
  <c r="I24" i="180"/>
  <c r="I30" i="179"/>
  <c r="I30" i="178"/>
  <c r="I31" i="177"/>
  <c r="I24" i="177"/>
  <c r="I36" i="177" s="1"/>
  <c r="I28" i="176"/>
  <c r="I21" i="176"/>
  <c r="I30" i="175"/>
  <c r="I35" i="173"/>
  <c r="J8" i="181"/>
  <c r="I5" i="181" s="1"/>
  <c r="J8" i="173"/>
  <c r="I5" i="173" s="1"/>
  <c r="J8" i="172"/>
  <c r="I5" i="172" s="1"/>
  <c r="J8" i="170"/>
  <c r="I5" i="170" s="1"/>
  <c r="I31" i="172"/>
  <c r="I24" i="172"/>
  <c r="I27" i="172"/>
  <c r="I32" i="170"/>
  <c r="I28" i="169"/>
  <c r="I21" i="169"/>
  <c r="I32" i="169"/>
  <c r="I23" i="173"/>
  <c r="I32" i="174"/>
  <c r="I30" i="177"/>
  <c r="I32" i="179"/>
  <c r="I23" i="180"/>
  <c r="I32" i="181"/>
  <c r="I32" i="182"/>
  <c r="J8" i="182"/>
  <c r="I5" i="182" s="1"/>
  <c r="I30" i="180"/>
  <c r="I23" i="179"/>
  <c r="K8" i="179"/>
  <c r="J8" i="179"/>
  <c r="I5" i="179" s="1"/>
  <c r="I23" i="178"/>
  <c r="J8" i="178"/>
  <c r="I5" i="178" s="1"/>
  <c r="I23" i="177"/>
  <c r="J8" i="176"/>
  <c r="I5" i="176" s="1"/>
  <c r="I23" i="175"/>
  <c r="J8" i="175"/>
  <c r="I5" i="175" s="1"/>
  <c r="F36" i="180"/>
  <c r="F53" i="180" s="1"/>
  <c r="M1" i="182"/>
  <c r="K8" i="182"/>
  <c r="K8" i="181"/>
  <c r="M1" i="181"/>
  <c r="F36" i="179"/>
  <c r="K8" i="180"/>
  <c r="M1" i="179"/>
  <c r="F49" i="179"/>
  <c r="I48" i="180"/>
  <c r="I49" i="180" s="1"/>
  <c r="F36" i="181"/>
  <c r="F53" i="181" s="1"/>
  <c r="I51" i="182"/>
  <c r="I52" i="182" s="1"/>
  <c r="F36" i="182"/>
  <c r="F53" i="182" s="1"/>
  <c r="M1" i="178"/>
  <c r="K8" i="178"/>
  <c r="K8" i="177"/>
  <c r="I51" i="177"/>
  <c r="I52" i="177" s="1"/>
  <c r="F36" i="177"/>
  <c r="F53" i="177" s="1"/>
  <c r="I51" i="178"/>
  <c r="I52" i="178" s="1"/>
  <c r="F36" i="178"/>
  <c r="F53" i="178" s="1"/>
  <c r="K8" i="176"/>
  <c r="M1" i="176"/>
  <c r="I51" i="176"/>
  <c r="I52" i="176" s="1"/>
  <c r="F36" i="176"/>
  <c r="F53" i="176" s="1"/>
  <c r="K8" i="175"/>
  <c r="M1" i="175"/>
  <c r="F36" i="175"/>
  <c r="F53" i="175" s="1"/>
  <c r="I51" i="175"/>
  <c r="I52" i="175" s="1"/>
  <c r="I26" i="174"/>
  <c r="I30" i="174"/>
  <c r="I27" i="174"/>
  <c r="I28" i="174"/>
  <c r="I25" i="174"/>
  <c r="I29" i="174"/>
  <c r="F36" i="174"/>
  <c r="F53" i="174" s="1"/>
  <c r="I23" i="174"/>
  <c r="M1" i="174"/>
  <c r="K8" i="174"/>
  <c r="I18" i="174"/>
  <c r="I51" i="174"/>
  <c r="I52" i="174" s="1"/>
  <c r="F36" i="173"/>
  <c r="F53" i="173" s="1"/>
  <c r="K8" i="173"/>
  <c r="I20" i="173"/>
  <c r="I51" i="173"/>
  <c r="I52" i="173" s="1"/>
  <c r="K8" i="172"/>
  <c r="F36" i="172"/>
  <c r="F53" i="172" s="1"/>
  <c r="I20" i="172"/>
  <c r="I36" i="172" s="1"/>
  <c r="I51" i="172"/>
  <c r="I52" i="172" s="1"/>
  <c r="I30" i="171"/>
  <c r="I23" i="171"/>
  <c r="J8" i="171"/>
  <c r="I30" i="170"/>
  <c r="I23" i="170"/>
  <c r="I30" i="169"/>
  <c r="I23" i="169"/>
  <c r="M1" i="171"/>
  <c r="K8" i="171"/>
  <c r="F36" i="171"/>
  <c r="F53" i="171" s="1"/>
  <c r="I51" i="171"/>
  <c r="I52" i="171" s="1"/>
  <c r="K8" i="170"/>
  <c r="M1" i="170"/>
  <c r="F36" i="170"/>
  <c r="F53" i="170" s="1"/>
  <c r="I20" i="170"/>
  <c r="I51" i="170"/>
  <c r="I52" i="170" s="1"/>
  <c r="F36" i="169"/>
  <c r="F53" i="169" s="1"/>
  <c r="K8" i="169"/>
  <c r="M1" i="169"/>
  <c r="I18" i="169"/>
  <c r="T17" i="168"/>
  <c r="AQ10" i="168"/>
  <c r="AJ7" i="168"/>
  <c r="AC14" i="168"/>
  <c r="AF15" i="168"/>
  <c r="AP17" i="168"/>
  <c r="AE8" i="168"/>
  <c r="S13" i="168"/>
  <c r="AF9" i="168"/>
  <c r="AS9" i="168"/>
  <c r="AF13" i="168"/>
  <c r="I9" i="168"/>
  <c r="AT15" i="168"/>
  <c r="AI7" i="168"/>
  <c r="AC6" i="168"/>
  <c r="AA7" i="168"/>
  <c r="AN16" i="168"/>
  <c r="AW14" i="168"/>
  <c r="AQ15" i="168"/>
  <c r="B12" i="168"/>
  <c r="AO16" i="168"/>
  <c r="AC11" i="168"/>
  <c r="Z13" i="168"/>
  <c r="C17" i="168"/>
  <c r="AU17" i="168"/>
  <c r="M17" i="168"/>
  <c r="AM5" i="168"/>
  <c r="Y7" i="168"/>
  <c r="AG10" i="168"/>
  <c r="L6" i="168"/>
  <c r="B5" i="168"/>
  <c r="G8" i="168"/>
  <c r="Y16" i="168"/>
  <c r="H12" i="168"/>
  <c r="R6" i="168"/>
  <c r="AT5" i="168"/>
  <c r="L15" i="168"/>
  <c r="K7" i="168"/>
  <c r="Q14" i="168"/>
  <c r="AH10" i="168"/>
  <c r="Z8" i="168"/>
  <c r="AA8" i="168"/>
  <c r="AU16" i="168"/>
  <c r="T16" i="168"/>
  <c r="AQ14" i="168"/>
  <c r="AG7" i="168"/>
  <c r="AT7" i="168"/>
  <c r="AL11" i="168"/>
  <c r="AW7" i="168"/>
  <c r="R17" i="168"/>
  <c r="AH12" i="168"/>
  <c r="F10" i="168"/>
  <c r="T8" i="168"/>
  <c r="B7" i="168"/>
  <c r="H13" i="168"/>
  <c r="R13" i="168"/>
  <c r="I17" i="168"/>
  <c r="G13" i="168"/>
  <c r="AJ13" i="168"/>
  <c r="C15" i="168"/>
  <c r="AS15" i="168"/>
  <c r="AL10" i="168"/>
  <c r="Q13" i="168"/>
  <c r="F17" i="168"/>
  <c r="AI13" i="168"/>
  <c r="T11" i="168"/>
  <c r="F11" i="168"/>
  <c r="AJ5" i="168"/>
  <c r="AP7" i="168"/>
  <c r="S6" i="168"/>
  <c r="AG17" i="168"/>
  <c r="AS8" i="168"/>
  <c r="AP9" i="168"/>
  <c r="Q15" i="168"/>
  <c r="G7" i="168"/>
  <c r="AV15" i="168"/>
  <c r="AI11" i="168"/>
  <c r="AI14" i="168"/>
  <c r="H11" i="168"/>
  <c r="AJ16" i="168"/>
  <c r="AH7" i="168"/>
  <c r="Q12" i="168"/>
  <c r="AX10" i="168"/>
  <c r="K11" i="168"/>
  <c r="X13" i="168"/>
  <c r="Y6" i="168"/>
  <c r="J5" i="168"/>
  <c r="AE11" i="168"/>
  <c r="Z10" i="168"/>
  <c r="AB5" i="168"/>
  <c r="S14" i="168"/>
  <c r="T12" i="168"/>
  <c r="AG11" i="168"/>
  <c r="AI12" i="168"/>
  <c r="AV13" i="168"/>
  <c r="Y10" i="168"/>
  <c r="AO5" i="168"/>
  <c r="AM7" i="168"/>
  <c r="J14" i="168"/>
  <c r="AE10" i="168"/>
  <c r="AS17" i="168"/>
  <c r="AO8" i="168"/>
  <c r="AV11" i="168"/>
  <c r="X9" i="168"/>
  <c r="F5" i="168"/>
  <c r="AP6" i="168"/>
  <c r="AB8" i="168"/>
  <c r="F7" i="168"/>
  <c r="U16" i="168"/>
  <c r="Z15" i="168"/>
  <c r="AP16" i="168"/>
  <c r="I8" i="168"/>
  <c r="G5" i="168"/>
  <c r="I10" i="168"/>
  <c r="F12" i="168"/>
  <c r="AH11" i="168"/>
  <c r="AV7" i="168"/>
  <c r="B10" i="168"/>
  <c r="AC17" i="168"/>
  <c r="AQ5" i="168"/>
  <c r="AB17" i="168"/>
  <c r="R15" i="168"/>
  <c r="AA6" i="168"/>
  <c r="G16" i="168"/>
  <c r="K17" i="168"/>
  <c r="Z14" i="168"/>
  <c r="J10" i="168"/>
  <c r="T5" i="168"/>
  <c r="AW15" i="168"/>
  <c r="AB15" i="168"/>
  <c r="AL13" i="168"/>
  <c r="M7" i="168"/>
  <c r="Z6" i="168"/>
  <c r="M10" i="168"/>
  <c r="M5" i="168"/>
  <c r="AH17" i="168"/>
  <c r="AN9" i="168"/>
  <c r="AE9" i="168"/>
  <c r="X11" i="168"/>
  <c r="AO14" i="168"/>
  <c r="S9" i="168"/>
  <c r="AA13" i="168"/>
  <c r="J7" i="168"/>
  <c r="M12" i="168"/>
  <c r="AP15" i="168"/>
  <c r="AJ15" i="168"/>
  <c r="AG6" i="168"/>
  <c r="Z5" i="168"/>
  <c r="C13" i="168"/>
  <c r="AN11" i="168"/>
  <c r="AO6" i="168"/>
  <c r="Y11" i="168"/>
  <c r="AI10" i="168"/>
  <c r="AO15" i="168"/>
  <c r="AW6" i="168"/>
  <c r="U5" i="168"/>
  <c r="T10" i="168"/>
  <c r="J17" i="168"/>
  <c r="G10" i="168"/>
  <c r="AG16" i="168"/>
  <c r="AN6" i="168"/>
  <c r="S11" i="168"/>
  <c r="Z9" i="168"/>
  <c r="T15" i="168"/>
  <c r="L10" i="168"/>
  <c r="B6" i="168"/>
  <c r="AO9" i="168"/>
  <c r="AH9" i="168"/>
  <c r="AV6" i="168"/>
  <c r="J11" i="168"/>
  <c r="Z7" i="168"/>
  <c r="U17" i="168"/>
  <c r="B17" i="168"/>
  <c r="G17" i="168"/>
  <c r="K13" i="168"/>
  <c r="H7" i="168"/>
  <c r="AI5" i="168"/>
  <c r="AU15" i="168"/>
  <c r="U13" i="168"/>
  <c r="AU6" i="168"/>
  <c r="AL9" i="168"/>
  <c r="AL8" i="168"/>
  <c r="Q10" i="168"/>
  <c r="I13" i="168"/>
  <c r="AI6" i="168"/>
  <c r="X16" i="168"/>
  <c r="M15" i="168"/>
  <c r="AB10" i="168"/>
  <c r="Y9" i="168"/>
  <c r="AW11" i="168"/>
  <c r="X14" i="168"/>
  <c r="U7" i="168"/>
  <c r="AM10" i="168"/>
  <c r="L17" i="168"/>
  <c r="AQ17" i="168"/>
  <c r="K6" i="168"/>
  <c r="AL16" i="168"/>
  <c r="J13" i="168"/>
  <c r="AM13" i="168"/>
  <c r="AV16" i="168"/>
  <c r="J15" i="168"/>
  <c r="Y13" i="168"/>
  <c r="AJ10" i="168"/>
  <c r="AW9" i="168"/>
  <c r="AH14" i="168"/>
  <c r="I12" i="168"/>
  <c r="AF6" i="168"/>
  <c r="AG9" i="168"/>
  <c r="U9" i="168"/>
  <c r="C5" i="168"/>
  <c r="F6" i="168"/>
  <c r="L8" i="168"/>
  <c r="AQ7" i="168"/>
  <c r="U11" i="168"/>
  <c r="T13" i="168"/>
  <c r="C16" i="168"/>
  <c r="G11" i="168"/>
  <c r="AB9" i="168"/>
  <c r="AA12" i="168"/>
  <c r="H5" i="168"/>
  <c r="AX12" i="168"/>
  <c r="X5" i="168"/>
  <c r="U10" i="168"/>
  <c r="AJ12" i="168"/>
  <c r="AQ11" i="168"/>
  <c r="AL5" i="168"/>
  <c r="AQ9" i="168"/>
  <c r="T6" i="168"/>
  <c r="AV8" i="168"/>
  <c r="Q9" i="168"/>
  <c r="C6" i="168"/>
  <c r="U15" i="168"/>
  <c r="AW10" i="168"/>
  <c r="H14" i="168"/>
  <c r="AM16" i="168"/>
  <c r="AH13" i="168"/>
  <c r="AJ17" i="168"/>
  <c r="AE17" i="168"/>
  <c r="AH5" i="168"/>
  <c r="I5" i="168"/>
  <c r="M8" i="168"/>
  <c r="AX11" i="168"/>
  <c r="H15" i="168"/>
  <c r="AT16" i="168"/>
  <c r="AU7" i="168"/>
  <c r="I7" i="168"/>
  <c r="AH8" i="168"/>
  <c r="AA16" i="168"/>
  <c r="AJ6" i="168"/>
  <c r="AT12" i="168"/>
  <c r="S8" i="168"/>
  <c r="AV12" i="168"/>
  <c r="AX5" i="168"/>
  <c r="AG12" i="168"/>
  <c r="AM9" i="168"/>
  <c r="H8" i="168"/>
  <c r="M6" i="168"/>
  <c r="AC12" i="168"/>
  <c r="S5" i="168"/>
  <c r="AB6" i="168"/>
  <c r="AG14" i="168"/>
  <c r="AW5" i="168"/>
  <c r="R5" i="168"/>
  <c r="S12" i="168"/>
  <c r="Z16" i="168"/>
  <c r="AA9" i="168"/>
  <c r="B9" i="168"/>
  <c r="AE5" i="168"/>
  <c r="AA14" i="168"/>
  <c r="AU14" i="168"/>
  <c r="AP5" i="168"/>
  <c r="AF16" i="168"/>
  <c r="AM6" i="168"/>
  <c r="R7" i="168"/>
  <c r="Z12" i="168"/>
  <c r="AM12" i="168"/>
  <c r="C9" i="168"/>
  <c r="AH15" i="168"/>
  <c r="B8" i="168"/>
  <c r="T9" i="168"/>
  <c r="AN7" i="168"/>
  <c r="B13" i="168"/>
  <c r="AF14" i="168"/>
  <c r="X10" i="168"/>
  <c r="AG15" i="168"/>
  <c r="AL7" i="168"/>
  <c r="AJ8" i="168"/>
  <c r="AQ13" i="168"/>
  <c r="Q7" i="168"/>
  <c r="C11" i="168"/>
  <c r="U8" i="168"/>
  <c r="B14" i="168"/>
  <c r="I15" i="168"/>
  <c r="AX14" i="168"/>
  <c r="K12" i="168"/>
  <c r="L7" i="168"/>
  <c r="AF17" i="168"/>
  <c r="K14" i="168"/>
  <c r="K8" i="168"/>
  <c r="X6" i="168"/>
  <c r="AE16" i="168"/>
  <c r="AG5" i="168"/>
  <c r="AP8" i="168"/>
  <c r="C14" i="168"/>
  <c r="AM14" i="168"/>
  <c r="AP12" i="168"/>
  <c r="AX9" i="168"/>
  <c r="R9" i="168"/>
  <c r="AB16" i="168"/>
  <c r="AO10" i="168"/>
  <c r="Y14" i="168"/>
  <c r="AM15" i="168"/>
  <c r="B11" i="168"/>
  <c r="L9" i="168"/>
  <c r="AN13" i="168"/>
  <c r="AN10" i="168"/>
  <c r="AW16" i="168"/>
  <c r="H10" i="168"/>
  <c r="AI17" i="168"/>
  <c r="AT13" i="168"/>
  <c r="AS7" i="168"/>
  <c r="X12" i="168"/>
  <c r="Z11" i="168"/>
  <c r="AI8" i="168"/>
  <c r="AP13" i="168"/>
  <c r="AS6" i="168"/>
  <c r="AI15" i="168"/>
  <c r="AF8" i="168"/>
  <c r="AA17" i="168"/>
  <c r="AX16" i="168"/>
  <c r="AS14" i="168"/>
  <c r="G6" i="168"/>
  <c r="G14" i="168"/>
  <c r="X15" i="168"/>
  <c r="I6" i="168"/>
  <c r="G15" i="168"/>
  <c r="AX8" i="168"/>
  <c r="AV9" i="168"/>
  <c r="AT11" i="168"/>
  <c r="AB13" i="168"/>
  <c r="AM11" i="168"/>
  <c r="F8" i="168"/>
  <c r="K9" i="168"/>
  <c r="F13" i="168"/>
  <c r="R14" i="168"/>
  <c r="AA10" i="168"/>
  <c r="AF7" i="168"/>
  <c r="AV5" i="168"/>
  <c r="AX13" i="168"/>
  <c r="Y12" i="168"/>
  <c r="K15" i="168"/>
  <c r="AN8" i="168"/>
  <c r="M16" i="168"/>
  <c r="AH16" i="168"/>
  <c r="AC15" i="168"/>
  <c r="AC10" i="168"/>
  <c r="AM17" i="168"/>
  <c r="U12" i="168"/>
  <c r="F15" i="168"/>
  <c r="AG8" i="168"/>
  <c r="I16" i="168"/>
  <c r="Y5" i="168"/>
  <c r="AV14" i="168"/>
  <c r="C12" i="168"/>
  <c r="AV17" i="168"/>
  <c r="AU8" i="168"/>
  <c r="AF12" i="168"/>
  <c r="AC16" i="168"/>
  <c r="H9" i="168"/>
  <c r="AO7" i="168"/>
  <c r="AP10" i="168"/>
  <c r="AB11" i="168"/>
  <c r="AS16" i="168"/>
  <c r="K10" i="168"/>
  <c r="AU5" i="168"/>
  <c r="AG13" i="168"/>
  <c r="T14" i="168"/>
  <c r="AL15" i="168"/>
  <c r="R12" i="168"/>
  <c r="AL14" i="168"/>
  <c r="AC7" i="168"/>
  <c r="AO12" i="168"/>
  <c r="AE13" i="168"/>
  <c r="G12" i="168"/>
  <c r="AT8" i="168"/>
  <c r="AC8" i="168"/>
  <c r="F16" i="168"/>
  <c r="AE7" i="168"/>
  <c r="AH6" i="168"/>
  <c r="AN15" i="168"/>
  <c r="S10" i="168"/>
  <c r="S7" i="168"/>
  <c r="AF5" i="168"/>
  <c r="M13" i="168"/>
  <c r="C10" i="168"/>
  <c r="AV10" i="168"/>
  <c r="AE15" i="168"/>
  <c r="AX17" i="168"/>
  <c r="AE6" i="168"/>
  <c r="AQ12" i="168"/>
  <c r="L13" i="168"/>
  <c r="Q6" i="168"/>
  <c r="K16" i="168"/>
  <c r="X7" i="168"/>
  <c r="AU13" i="168"/>
  <c r="AX6" i="168"/>
  <c r="AS10" i="168"/>
  <c r="X17" i="168"/>
  <c r="L12" i="168"/>
  <c r="AA15" i="168"/>
  <c r="Z17" i="168"/>
  <c r="Y15" i="168"/>
  <c r="AE14" i="168"/>
  <c r="T7" i="168"/>
  <c r="AS13" i="168"/>
  <c r="AF11" i="168"/>
  <c r="AU11" i="168"/>
  <c r="S15" i="168"/>
  <c r="AP14" i="168"/>
  <c r="L16" i="168"/>
  <c r="AW12" i="168"/>
  <c r="R11" i="168"/>
  <c r="AW17" i="168"/>
  <c r="AF10" i="168"/>
  <c r="M14" i="168"/>
  <c r="Q17" i="168"/>
  <c r="AW13" i="168"/>
  <c r="M11" i="168"/>
  <c r="AM8" i="168"/>
  <c r="C8" i="168"/>
  <c r="AT17" i="168"/>
  <c r="AC9" i="168"/>
  <c r="AB7" i="168"/>
  <c r="AO13" i="168"/>
  <c r="AB14" i="168"/>
  <c r="C7" i="168"/>
  <c r="AS12" i="168"/>
  <c r="J9" i="168"/>
  <c r="AQ8" i="168"/>
  <c r="AL6" i="168"/>
  <c r="AI9" i="168"/>
  <c r="AN5" i="168"/>
  <c r="Q11" i="168"/>
  <c r="AU9" i="168"/>
  <c r="AE12" i="168"/>
  <c r="F14" i="168"/>
  <c r="I14" i="168"/>
  <c r="Q16" i="168"/>
  <c r="F9" i="168"/>
  <c r="AJ11" i="168"/>
  <c r="AN14" i="168"/>
  <c r="AC5" i="168"/>
  <c r="J8" i="168"/>
  <c r="K5" i="168"/>
  <c r="Q5" i="168"/>
  <c r="AO17" i="168"/>
  <c r="S17" i="168"/>
  <c r="AU10" i="168"/>
  <c r="H17" i="168"/>
  <c r="AU12" i="168"/>
  <c r="X8" i="168"/>
  <c r="R8" i="168"/>
  <c r="Y8" i="168"/>
  <c r="S16" i="168"/>
  <c r="AN17" i="168"/>
  <c r="R10" i="168"/>
  <c r="AJ9" i="168"/>
  <c r="L5" i="168"/>
  <c r="U14" i="168"/>
  <c r="L14" i="168"/>
  <c r="AC13" i="168"/>
  <c r="AT14" i="168"/>
  <c r="AB12" i="168"/>
  <c r="M9" i="168"/>
  <c r="AA11" i="168"/>
  <c r="AW8" i="168"/>
  <c r="AP11" i="168"/>
  <c r="G9" i="168"/>
  <c r="AI16" i="168"/>
  <c r="AN12" i="168"/>
  <c r="H6" i="168"/>
  <c r="U6" i="168"/>
  <c r="R16" i="168"/>
  <c r="AQ6" i="168"/>
  <c r="AT6" i="168"/>
  <c r="AS11" i="168"/>
  <c r="AL12" i="168"/>
  <c r="AT9" i="168"/>
  <c r="H16" i="168"/>
  <c r="B15" i="168"/>
  <c r="AQ16" i="168"/>
  <c r="AT10" i="168"/>
  <c r="AX15" i="168"/>
  <c r="J6" i="168"/>
  <c r="Q8" i="168"/>
  <c r="AO11" i="168"/>
  <c r="J12" i="168"/>
  <c r="J16" i="168"/>
  <c r="B16" i="168"/>
  <c r="L11" i="168"/>
  <c r="AA5" i="168"/>
  <c r="I11" i="168"/>
  <c r="AS5" i="168"/>
  <c r="AX7" i="168"/>
  <c r="AJ14" i="168"/>
  <c r="Y17" i="168"/>
  <c r="AL17" i="168"/>
  <c r="I53" i="172" l="1"/>
  <c r="I36" i="175"/>
  <c r="I36" i="179"/>
  <c r="I53" i="179" s="1"/>
  <c r="I36" i="182"/>
  <c r="I36" i="181"/>
  <c r="I53" i="181" s="1"/>
  <c r="I36" i="178"/>
  <c r="I53" i="178" s="1"/>
  <c r="I36" i="173"/>
  <c r="I53" i="173" s="1"/>
  <c r="N4" i="173" s="1"/>
  <c r="I36" i="176"/>
  <c r="I53" i="176" s="1"/>
  <c r="J2" i="176" s="1"/>
  <c r="I36" i="171"/>
  <c r="I53" i="171" s="1"/>
  <c r="J2" i="171" s="1"/>
  <c r="I36" i="170"/>
  <c r="I53" i="170" s="1"/>
  <c r="N4" i="170" s="1"/>
  <c r="I36" i="180"/>
  <c r="I53" i="180" s="1"/>
  <c r="J2" i="180" s="1"/>
  <c r="AK13" i="168"/>
  <c r="AD7" i="168"/>
  <c r="AD14" i="168"/>
  <c r="O16" i="168"/>
  <c r="N16" i="168"/>
  <c r="AR8" i="168"/>
  <c r="N9" i="168"/>
  <c r="AK16" i="168"/>
  <c r="AK6" i="168"/>
  <c r="AY14" i="168"/>
  <c r="AY6" i="168"/>
  <c r="AK10" i="168"/>
  <c r="AK17" i="168"/>
  <c r="AR15" i="168"/>
  <c r="AD12" i="168"/>
  <c r="AY13" i="168"/>
  <c r="AR17" i="168"/>
  <c r="AR6" i="168"/>
  <c r="AY10" i="168"/>
  <c r="AY17" i="168"/>
  <c r="N8" i="168"/>
  <c r="AD6" i="168"/>
  <c r="O5" i="168"/>
  <c r="AR12" i="168"/>
  <c r="O10" i="168"/>
  <c r="N17" i="168"/>
  <c r="AR14" i="168"/>
  <c r="O6" i="168"/>
  <c r="AK14" i="168"/>
  <c r="AK8" i="168"/>
  <c r="AK15" i="168"/>
  <c r="O12" i="168"/>
  <c r="AY5" i="168"/>
  <c r="N10" i="168"/>
  <c r="AD8" i="168"/>
  <c r="N6" i="168"/>
  <c r="AK12" i="168"/>
  <c r="N12" i="168"/>
  <c r="AD5" i="168"/>
  <c r="O8" i="168"/>
  <c r="O15" i="168"/>
  <c r="AK7" i="168"/>
  <c r="AD17" i="168"/>
  <c r="AR11" i="168"/>
  <c r="N7" i="168"/>
  <c r="AK5" i="168"/>
  <c r="AD15" i="168"/>
  <c r="AY11" i="168"/>
  <c r="N14" i="168"/>
  <c r="AY16" i="168"/>
  <c r="O7" i="168"/>
  <c r="AR5" i="168"/>
  <c r="AK11" i="168"/>
  <c r="N11" i="168"/>
  <c r="AD9" i="168"/>
  <c r="AR10" i="168"/>
  <c r="AR13" i="168"/>
  <c r="N5" i="168"/>
  <c r="O11" i="168"/>
  <c r="AY12" i="168"/>
  <c r="AK9" i="168"/>
  <c r="N15" i="168"/>
  <c r="AY9" i="168"/>
  <c r="AD10" i="168"/>
  <c r="O17" i="168"/>
  <c r="AR7" i="168"/>
  <c r="AY8" i="168"/>
  <c r="AD16" i="168"/>
  <c r="O14" i="168"/>
  <c r="AD13" i="168"/>
  <c r="AY15" i="168"/>
  <c r="O13" i="168"/>
  <c r="AY7" i="168"/>
  <c r="AR9" i="168"/>
  <c r="AR16" i="168"/>
  <c r="N13" i="168"/>
  <c r="AD11" i="168"/>
  <c r="O9" i="168"/>
  <c r="I53" i="177"/>
  <c r="N4" i="177" s="1"/>
  <c r="N4" i="179"/>
  <c r="J2" i="179"/>
  <c r="F53" i="179"/>
  <c r="I53" i="182"/>
  <c r="N4" i="181"/>
  <c r="J2" i="181"/>
  <c r="I53" i="175"/>
  <c r="I36" i="174"/>
  <c r="I53" i="174" s="1"/>
  <c r="N4" i="172"/>
  <c r="J2" i="172"/>
  <c r="I5" i="171"/>
  <c r="I36" i="169"/>
  <c r="I53" i="169" s="1"/>
  <c r="J2" i="169" s="1"/>
  <c r="K1" i="169" s="1"/>
  <c r="D11" i="168"/>
  <c r="P14" i="168"/>
  <c r="D6" i="168"/>
  <c r="D14" i="168"/>
  <c r="P5" i="168"/>
  <c r="D15" i="168"/>
  <c r="P12" i="168"/>
  <c r="P8" i="168"/>
  <c r="P16" i="168"/>
  <c r="D7" i="168"/>
  <c r="D16" i="168"/>
  <c r="P7" i="168"/>
  <c r="N4" i="176" l="1"/>
  <c r="J2" i="173"/>
  <c r="K1" i="173" s="1"/>
  <c r="N4" i="171"/>
  <c r="J2" i="170"/>
  <c r="K1" i="176"/>
  <c r="V12" i="168"/>
  <c r="V14" i="168"/>
  <c r="W14" i="168" s="1"/>
  <c r="K1" i="179"/>
  <c r="N4" i="180"/>
  <c r="K1" i="180"/>
  <c r="V16" i="168"/>
  <c r="W16" i="168" s="1"/>
  <c r="K1" i="181"/>
  <c r="J2" i="177"/>
  <c r="J2" i="182"/>
  <c r="N4" i="182"/>
  <c r="N4" i="178"/>
  <c r="J2" i="178"/>
  <c r="N4" i="175"/>
  <c r="J2" i="175"/>
  <c r="V8" i="168"/>
  <c r="V7" i="168"/>
  <c r="W7" i="168" s="1"/>
  <c r="K1" i="172"/>
  <c r="J2" i="174"/>
  <c r="N4" i="174"/>
  <c r="K1" i="171"/>
  <c r="V5" i="168"/>
  <c r="N4" i="169"/>
  <c r="D10" i="168"/>
  <c r="AA4" i="168"/>
  <c r="AU4" i="168"/>
  <c r="D13" i="168"/>
  <c r="AO4" i="168"/>
  <c r="AN4" i="168"/>
  <c r="P6" i="168"/>
  <c r="AV4" i="168"/>
  <c r="AH4" i="168"/>
  <c r="P9" i="168"/>
  <c r="Z4" i="168"/>
  <c r="Y4" i="168"/>
  <c r="X4" i="168"/>
  <c r="AC4" i="168"/>
  <c r="D12" i="168"/>
  <c r="AW4" i="168"/>
  <c r="AG4" i="168"/>
  <c r="AE4" i="168"/>
  <c r="AJ4" i="168"/>
  <c r="P11" i="168"/>
  <c r="D5" i="168"/>
  <c r="AL4" i="168"/>
  <c r="AM4" i="168"/>
  <c r="P15" i="168"/>
  <c r="P10" i="168"/>
  <c r="D8" i="168"/>
  <c r="D17" i="168"/>
  <c r="P13" i="168"/>
  <c r="AT4" i="168"/>
  <c r="AI4" i="168"/>
  <c r="AF4" i="168"/>
  <c r="AX4" i="168"/>
  <c r="AS4" i="168"/>
  <c r="AQ4" i="168"/>
  <c r="AP4" i="168"/>
  <c r="P17" i="168"/>
  <c r="AB4" i="168"/>
  <c r="D9" i="168"/>
  <c r="V11" i="168" l="1"/>
  <c r="W11" i="168" s="1"/>
  <c r="W8" i="168"/>
  <c r="V6" i="168"/>
  <c r="W6" i="168" s="1"/>
  <c r="W5" i="168"/>
  <c r="K1" i="170"/>
  <c r="V9" i="168"/>
  <c r="W9" i="168" s="1"/>
  <c r="K1" i="174"/>
  <c r="V10" i="168"/>
  <c r="W10" i="168" s="1"/>
  <c r="K1" i="175"/>
  <c r="W12" i="168"/>
  <c r="K1" i="177"/>
  <c r="V13" i="168"/>
  <c r="W13" i="168" s="1"/>
  <c r="K1" i="178"/>
  <c r="V15" i="168"/>
  <c r="W15" i="168" s="1"/>
  <c r="V17" i="168"/>
  <c r="W17" i="168" s="1"/>
  <c r="K1" i="182"/>
  <c r="AR4" i="168"/>
  <c r="AY4" i="168"/>
  <c r="AK4" i="168"/>
  <c r="AD4" i="168"/>
  <c r="H4" i="168"/>
  <c r="J4" i="168"/>
  <c r="L4" i="168"/>
  <c r="F4" i="168"/>
  <c r="N4" i="168" l="1"/>
  <c r="M4" i="168"/>
  <c r="G4" i="168"/>
  <c r="K4" i="168"/>
  <c r="I4" i="168"/>
  <c r="B4" i="168"/>
  <c r="B18" i="168" l="1"/>
  <c r="O4" i="168"/>
  <c r="T4" i="168"/>
  <c r="Q4" i="168"/>
  <c r="P4" i="168"/>
  <c r="S4" i="168"/>
  <c r="R4" i="168"/>
  <c r="D4" i="168"/>
  <c r="C4" i="168"/>
  <c r="U4" i="168"/>
  <c r="V4" i="168" l="1"/>
  <c r="W4" i="168" s="1"/>
  <c r="L18" i="168" l="1"/>
  <c r="J18" i="168"/>
  <c r="H18" i="168"/>
  <c r="F18" i="168"/>
  <c r="N18" i="168" l="1"/>
  <c r="M18" i="168"/>
  <c r="K18" i="168"/>
  <c r="I18" i="168"/>
  <c r="G18" i="168"/>
  <c r="O18" i="168"/>
  <c r="C18" i="168" l="1"/>
  <c r="D18" i="168" l="1"/>
</calcChain>
</file>

<file path=xl/sharedStrings.xml><?xml version="1.0" encoding="utf-8"?>
<sst xmlns="http://schemas.openxmlformats.org/spreadsheetml/2006/main" count="1936" uniqueCount="189">
  <si>
    <t>Vispārējie dati</t>
  </si>
  <si>
    <t>Kopā</t>
  </si>
  <si>
    <t>km</t>
  </si>
  <si>
    <t>grants</t>
  </si>
  <si>
    <t>N.p.k.</t>
  </si>
  <si>
    <t>Darba nosaukums</t>
  </si>
  <si>
    <t>Daudzums</t>
  </si>
  <si>
    <t>Atlikusī vērtība, EUR</t>
  </si>
  <si>
    <t>Piezīmes</t>
  </si>
  <si>
    <t>2.1.1</t>
  </si>
  <si>
    <t>Brauktuves segums- tips 1</t>
  </si>
  <si>
    <t>2.1.2</t>
  </si>
  <si>
    <t>Brauktuves segums- tips 2</t>
  </si>
  <si>
    <t>2.1.3</t>
  </si>
  <si>
    <t>Brauktuves segums- tips 3</t>
  </si>
  <si>
    <t>2.1.4</t>
  </si>
  <si>
    <t>Brauktuves segums- tips 4</t>
  </si>
  <si>
    <t>2.1.5</t>
  </si>
  <si>
    <t>Brauktuves segums- tips 5</t>
  </si>
  <si>
    <t>2.1.6</t>
  </si>
  <si>
    <t>2.1.7</t>
  </si>
  <si>
    <t>2.1.8</t>
  </si>
  <si>
    <t>Uzbēruma grunts</t>
  </si>
  <si>
    <t>2.1 KOPĀ</t>
  </si>
  <si>
    <t>2.2.1</t>
  </si>
  <si>
    <t>2.2.2</t>
  </si>
  <si>
    <t>2.2 KOPĀ</t>
  </si>
  <si>
    <t>2.3 KOPĀ</t>
  </si>
  <si>
    <t>kompl.</t>
  </si>
  <si>
    <t>2.4 KOPĀ</t>
  </si>
  <si>
    <t>2.5 KOPĀ</t>
  </si>
  <si>
    <t>2.6.1</t>
  </si>
  <si>
    <t>Satiksmes uzskaites punkti</t>
  </si>
  <si>
    <t>2.7 KOPĀ</t>
  </si>
  <si>
    <t>2.7.1</t>
  </si>
  <si>
    <t>Meteoroloģiskās stacijas</t>
  </si>
  <si>
    <t>Kadastra apzīmējums</t>
  </si>
  <si>
    <t>bez seg.</t>
  </si>
  <si>
    <t>2.6 KOPĀ</t>
  </si>
  <si>
    <t>Kadastra numurs</t>
  </si>
  <si>
    <t>Ceļa segums</t>
  </si>
  <si>
    <t>1.2</t>
  </si>
  <si>
    <t>1.1</t>
  </si>
  <si>
    <t>1.3</t>
  </si>
  <si>
    <t>1.4</t>
  </si>
  <si>
    <t>1.5</t>
  </si>
  <si>
    <t>garums, km</t>
  </si>
  <si>
    <t>2.1</t>
  </si>
  <si>
    <t>2.2</t>
  </si>
  <si>
    <t>2.4</t>
  </si>
  <si>
    <t>2.3</t>
  </si>
  <si>
    <t>2.5</t>
  </si>
  <si>
    <t>2.6</t>
  </si>
  <si>
    <t>2.7</t>
  </si>
  <si>
    <t>Mērv.</t>
  </si>
  <si>
    <t>Ceļa atlikusī vērtība:</t>
  </si>
  <si>
    <t>Atlikusī vērtība, %</t>
  </si>
  <si>
    <t>Vienības cena, EUR</t>
  </si>
  <si>
    <t>Summa,
EUR</t>
  </si>
  <si>
    <t>Nolieto-jums, %</t>
  </si>
  <si>
    <r>
      <t>lauk., m</t>
    </r>
    <r>
      <rPr>
        <vertAlign val="superscript"/>
        <sz val="8"/>
        <rFont val="Calibri"/>
        <family val="2"/>
        <charset val="186"/>
      </rPr>
      <t>2</t>
    </r>
  </si>
  <si>
    <r>
      <t>V</t>
    </r>
    <r>
      <rPr>
        <b/>
        <vertAlign val="subscript"/>
        <sz val="8"/>
        <rFont val="Calibri"/>
        <family val="2"/>
        <charset val="186"/>
      </rPr>
      <t>sk</t>
    </r>
    <r>
      <rPr>
        <sz val="8"/>
        <rFont val="Calibri"/>
        <family val="2"/>
        <charset val="186"/>
      </rPr>
      <t xml:space="preserve"> - ceļa segas konstrukcijas vērtība</t>
    </r>
  </si>
  <si>
    <r>
      <t>m</t>
    </r>
    <r>
      <rPr>
        <vertAlign val="superscript"/>
        <sz val="8"/>
        <rFont val="Calibri"/>
        <family val="2"/>
        <charset val="186"/>
      </rPr>
      <t>2</t>
    </r>
  </si>
  <si>
    <r>
      <t>m</t>
    </r>
    <r>
      <rPr>
        <vertAlign val="superscript"/>
        <sz val="8"/>
        <rFont val="Calibri"/>
        <family val="2"/>
        <charset val="186"/>
      </rPr>
      <t>2</t>
    </r>
    <r>
      <rPr>
        <sz val="11"/>
        <color indexed="8"/>
        <rFont val="Calibri"/>
        <family val="2"/>
        <charset val="186"/>
      </rPr>
      <t/>
    </r>
  </si>
  <si>
    <r>
      <t>m</t>
    </r>
    <r>
      <rPr>
        <vertAlign val="superscript"/>
        <sz val="8"/>
        <rFont val="Calibri"/>
        <family val="2"/>
        <charset val="186"/>
      </rPr>
      <t>3</t>
    </r>
  </si>
  <si>
    <r>
      <t>V</t>
    </r>
    <r>
      <rPr>
        <b/>
        <vertAlign val="subscript"/>
        <sz val="8"/>
        <rFont val="Calibri"/>
        <family val="2"/>
        <charset val="186"/>
      </rPr>
      <t>mb</t>
    </r>
    <r>
      <rPr>
        <sz val="8"/>
        <rFont val="Calibri"/>
        <family val="2"/>
        <charset val="186"/>
      </rPr>
      <t xml:space="preserve"> - mākslīgo būvju vērtība</t>
    </r>
  </si>
  <si>
    <r>
      <t>V</t>
    </r>
    <r>
      <rPr>
        <b/>
        <vertAlign val="subscript"/>
        <sz val="8"/>
        <rFont val="Calibri"/>
        <family val="2"/>
        <charset val="186"/>
      </rPr>
      <t>sup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uzskaites punktu vērtība</t>
    </r>
  </si>
  <si>
    <r>
      <t>V</t>
    </r>
    <r>
      <rPr>
        <b/>
        <vertAlign val="subscript"/>
        <sz val="8"/>
        <rFont val="Calibri"/>
        <family val="2"/>
        <charset val="186"/>
      </rPr>
      <t>mas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meteoroloģisko apstākļu stacijas vērtība</t>
    </r>
  </si>
  <si>
    <t>Vērtības aprēķins - ceļa posms ar kadastra apzīmējumu</t>
  </si>
  <si>
    <t>melnais</t>
  </si>
  <si>
    <t>PIEZĪMES PAR CEĻU:</t>
  </si>
  <si>
    <t>Brauktuves bez seguma</t>
  </si>
  <si>
    <t>bruģis</t>
  </si>
  <si>
    <t>Brauktuves segums- tips 6</t>
  </si>
  <si>
    <t>Brauktuves segums- tips 7</t>
  </si>
  <si>
    <t>2.1.9</t>
  </si>
  <si>
    <t>2.1.10</t>
  </si>
  <si>
    <t>Ceļu nomales</t>
  </si>
  <si>
    <r>
      <t xml:space="preserve">Caurtekas </t>
    </r>
    <r>
      <rPr>
        <i/>
        <sz val="8"/>
        <rFont val="Calibri"/>
        <family val="2"/>
        <charset val="186"/>
      </rPr>
      <t>(aprēķinu skat. atsevišķā tabulā)</t>
    </r>
  </si>
  <si>
    <r>
      <t>Tilti un tuneļi</t>
    </r>
    <r>
      <rPr>
        <i/>
        <sz val="8"/>
        <rFont val="Calibri"/>
        <family val="2"/>
        <charset val="186"/>
      </rPr>
      <t xml:space="preserve"> (aprēķin skat. atsevišķā tabulā)</t>
    </r>
  </si>
  <si>
    <t>Pašvaldībai piederošais ceļa garums:</t>
  </si>
  <si>
    <t>Ceļa garums zemes vienībā</t>
  </si>
  <si>
    <t>Sākotnēji dotais garums:</t>
  </si>
  <si>
    <t>Garums</t>
  </si>
  <si>
    <t>Laukums</t>
  </si>
  <si>
    <t>Summa</t>
  </si>
  <si>
    <t>Melnais</t>
  </si>
  <si>
    <t>Grants</t>
  </si>
  <si>
    <t>Bez seguma</t>
  </si>
  <si>
    <t>Bruģis</t>
  </si>
  <si>
    <t>TOTAL</t>
  </si>
  <si>
    <t>2.1.11</t>
  </si>
  <si>
    <t>Ģeosintētiskie materiāli</t>
  </si>
  <si>
    <r>
      <t>V</t>
    </r>
    <r>
      <rPr>
        <b/>
        <vertAlign val="subscript"/>
        <sz val="8"/>
        <rFont val="Calibri"/>
        <family val="2"/>
        <charset val="186"/>
      </rPr>
      <t>inžbūv</t>
    </r>
    <r>
      <rPr>
        <sz val="8"/>
        <rFont val="Calibri"/>
        <family val="2"/>
        <charset val="186"/>
      </rPr>
      <t xml:space="preserve"> - inženierbūvju vērtība </t>
    </r>
    <r>
      <rPr>
        <i/>
        <sz val="8"/>
        <rFont val="Calibri"/>
        <family val="2"/>
        <charset val="186"/>
      </rPr>
      <t>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</si>
  <si>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sotl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organizācijas tehnisko līdzekļu vērtība</t>
    </r>
    <r>
      <rPr>
        <i/>
        <sz val="8"/>
        <rFont val="Calibri"/>
        <family val="2"/>
        <charset val="186"/>
      </rPr>
      <t xml:space="preserve"> 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</si>
  <si>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cšm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 xml:space="preserve">- autoceļu mezglu un šķērsojuma mezglu vērtība </t>
    </r>
    <r>
      <rPr>
        <i/>
        <sz val="8"/>
        <rFont val="Calibri"/>
        <family val="2"/>
        <charset val="186"/>
      </rPr>
      <t>(aprēķinu skatīt atsevišķā tabulā)</t>
    </r>
  </si>
  <si>
    <t>Segas pamats - tips 1</t>
  </si>
  <si>
    <t>Segas pamats - tips 2</t>
  </si>
  <si>
    <t>Segas pamats - tips 3</t>
  </si>
  <si>
    <t>Segas pamats - tips 4</t>
  </si>
  <si>
    <t>Segas pamats - tips 5</t>
  </si>
  <si>
    <t>Segas pamats - tips 6</t>
  </si>
  <si>
    <t>Segas pamats - tips 7</t>
  </si>
  <si>
    <t>2.1.12</t>
  </si>
  <si>
    <t>2.1.13</t>
  </si>
  <si>
    <t>2.1.14</t>
  </si>
  <si>
    <t>2.1.15</t>
  </si>
  <si>
    <t>2.1.16</t>
  </si>
  <si>
    <t>2.1.17</t>
  </si>
  <si>
    <t>2.1.18</t>
  </si>
  <si>
    <t>ZV_1</t>
  </si>
  <si>
    <t>ZV_2</t>
  </si>
  <si>
    <t>ZV_3</t>
  </si>
  <si>
    <t>ZV_4</t>
  </si>
  <si>
    <t>ZV_5</t>
  </si>
  <si>
    <t>ZV_6</t>
  </si>
  <si>
    <t>01</t>
  </si>
  <si>
    <t>02</t>
  </si>
  <si>
    <t>Delta Test</t>
  </si>
  <si>
    <t>CRTK</t>
  </si>
  <si>
    <t>SOTL</t>
  </si>
  <si>
    <t>IB</t>
  </si>
  <si>
    <t>Mezg.</t>
  </si>
  <si>
    <t>VĒRTĪBAS dalījums pa zemes vienībām</t>
  </si>
  <si>
    <t>Caurteku vērtības</t>
  </si>
  <si>
    <t>SOTL vērtības</t>
  </si>
  <si>
    <t>IB vērtības</t>
  </si>
  <si>
    <t>Mezglu vērtības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</si>
  <si>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</si>
  <si>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</si>
  <si>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</si>
  <si>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</si>
  <si>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</si>
  <si>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</si>
  <si>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</si>
  <si>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</si>
  <si>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</si>
  <si>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</si>
  <si>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</si>
  <si>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</si>
  <si>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Ielas numurs:</t>
  </si>
  <si>
    <t>Ielas nosaukums:</t>
  </si>
  <si>
    <t>Jaunas ielas vērtība:</t>
  </si>
  <si>
    <t>Ielas atlikusī vērtība:</t>
  </si>
  <si>
    <t>23.26</t>
  </si>
  <si>
    <t>Krastkalnu iela</t>
  </si>
  <si>
    <t>23.29</t>
  </si>
  <si>
    <t>Ķiršu iela</t>
  </si>
  <si>
    <t>23.31</t>
  </si>
  <si>
    <t>Lauku iela</t>
  </si>
  <si>
    <t>23.34</t>
  </si>
  <si>
    <t>Liepas iela</t>
  </si>
  <si>
    <t>23.38</t>
  </si>
  <si>
    <t>Mazā Rožu iela</t>
  </si>
  <si>
    <t>23.43</t>
  </si>
  <si>
    <t>Mazā Ziedu iela</t>
  </si>
  <si>
    <t>23.48</t>
  </si>
  <si>
    <t>Mežābeļu iela</t>
  </si>
  <si>
    <t>23.57</t>
  </si>
  <si>
    <t>Pļavmalas iela</t>
  </si>
  <si>
    <t>23.91</t>
  </si>
  <si>
    <t>Smilškalnu iela</t>
  </si>
  <si>
    <t>23.92</t>
  </si>
  <si>
    <t>Spāru iela</t>
  </si>
  <si>
    <t>23.95</t>
  </si>
  <si>
    <t>Svēteļu iela</t>
  </si>
  <si>
    <t>23.96</t>
  </si>
  <si>
    <t>Upmalas iela</t>
  </si>
  <si>
    <t>23.97</t>
  </si>
  <si>
    <t>Uzkalnu iela</t>
  </si>
  <si>
    <t>23.104</t>
  </si>
  <si>
    <t>Zilo ceriņu iela</t>
  </si>
  <si>
    <t>Plaisas</t>
  </si>
  <si>
    <t>Dažādi materiāli</t>
  </si>
  <si>
    <t>Sabrukusi virsm.apst.</t>
  </si>
  <si>
    <t>Risas</t>
  </si>
  <si>
    <t>Faktiski zālājs</t>
  </si>
  <si>
    <t>1. Iela nav pieejama, slēgti vārti!</t>
  </si>
  <si>
    <t>Lapas Nr.</t>
  </si>
  <si>
    <t>PARAMETRU APKOPOJUMS</t>
  </si>
  <si>
    <t>SEGUMU SADALĪJUMS</t>
  </si>
  <si>
    <t>1. Brauktuves segums pa nelieliem posmiem izbūvēts no dažādiem segumiem, tostarp bruģi un asfaltu, bet kopumā nav izbūvēta.</t>
  </si>
  <si>
    <t>1. Krustojumā ar Jūraskratsu ielu nav priekšrocības zīmes!</t>
  </si>
  <si>
    <t>1. Krustojumos nav priekšrocības zīmes!</t>
  </si>
  <si>
    <t>1. Ielas galā nepieciešama brīdinoša ceļa zīme par ūdenstilpi ceļa galā!</t>
  </si>
  <si>
    <t>1. Ielas nosaukums nav apstiprināts.</t>
  </si>
  <si>
    <t>2. Nekvalitatīvi uzklāta virsmas apstrāde, kas jau daļēji sabrukusi, bedraina.</t>
  </si>
  <si>
    <t>1. Iela faktiski nav izbūvēta, satiksme pa zālienu.</t>
  </si>
  <si>
    <t>2. Iela faktiski nav izbūvēta, satiksme pa zālienu.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</si>
</sst>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[$€-426]\ * #,##0.00_-;\-[$€-426]\ * #,##0.00_-;_-[$€-426]\ * &quot;-&quot;??_-;_-@_-"/>
    <numFmt numFmtId="166" formatCode="#,##0.00_ ;\-#,##0.00\ "/>
    <numFmt numFmtId="167" formatCode="#,##0.000"/>
  </numFmts>
  <fonts count="19">
    <font>
      <sz val="10"/>
      <name val="Arial Tilde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 Tilde"/>
      <charset val="186"/>
    </font>
    <font>
      <b/>
      <sz val="8"/>
      <name val="Calibri"/>
      <family val="2"/>
      <charset val="186"/>
    </font>
    <font>
      <sz val="8"/>
      <name val="Calibri"/>
      <family val="2"/>
      <charset val="186"/>
    </font>
    <font>
      <vertAlign val="superscript"/>
      <sz val="8"/>
      <name val="Calibri"/>
      <family val="2"/>
      <charset val="186"/>
    </font>
    <font>
      <i/>
      <sz val="8"/>
      <name val="Calibri"/>
      <family val="2"/>
      <charset val="186"/>
    </font>
    <font>
      <b/>
      <vertAlign val="subscript"/>
      <sz val="8"/>
      <name val="Calibri"/>
      <family val="2"/>
      <charset val="186"/>
    </font>
    <font>
      <b/>
      <sz val="8"/>
      <color indexed="10"/>
      <name val="Calibri"/>
      <family val="2"/>
      <charset val="186"/>
    </font>
    <font>
      <b/>
      <sz val="9"/>
      <name val="Calibri"/>
      <family val="2"/>
      <charset val="186"/>
    </font>
    <font>
      <sz val="12"/>
      <color indexed="10"/>
      <name val="Calibri"/>
      <family val="2"/>
      <charset val="204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name val="Arial Tilde"/>
      <charset val="186"/>
    </font>
    <font>
      <b/>
      <sz val="7"/>
      <color rgb="FFFF0000"/>
      <name val="Calibri"/>
      <family val="2"/>
      <charset val="186"/>
    </font>
    <font>
      <sz val="11"/>
      <name val="Calibri"/>
      <family val="2"/>
      <charset val="186"/>
    </font>
    <font>
      <b/>
      <sz val="9"/>
      <name val="Century Gothic"/>
      <family val="2"/>
      <charset val="186"/>
    </font>
    <font>
      <sz val="9"/>
      <name val="Century Gothic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89">
    <xf numFmtId="0" fontId="0" fillId="0" borderId="0" xfId="0"/>
    <xf numFmtId="0" fontId="9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vertical="center" wrapText="1"/>
    </xf>
    <xf numFmtId="1" fontId="4" fillId="0" borderId="30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5" fillId="0" borderId="17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49" fontId="5" fillId="0" borderId="34" xfId="1" applyNumberFormat="1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4" fillId="0" borderId="29" xfId="0" applyNumberFormat="1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7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9" fontId="4" fillId="0" borderId="22" xfId="0" applyNumberFormat="1" applyFont="1" applyBorder="1"/>
    <xf numFmtId="4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26" xfId="1" applyNumberFormat="1" applyFont="1" applyBorder="1" applyAlignment="1">
      <alignment horizontal="center" vertical="center"/>
    </xf>
    <xf numFmtId="4" fontId="4" fillId="0" borderId="38" xfId="1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13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/>
    </xf>
    <xf numFmtId="2" fontId="5" fillId="0" borderId="18" xfId="3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3" applyFont="1"/>
    <xf numFmtId="0" fontId="17" fillId="3" borderId="0" xfId="3" applyFont="1" applyFill="1" applyAlignment="1">
      <alignment horizontal="center"/>
    </xf>
    <xf numFmtId="0" fontId="17" fillId="0" borderId="0" xfId="3" applyFont="1" applyAlignment="1">
      <alignment horizontal="center" vertical="center"/>
    </xf>
    <xf numFmtId="0" fontId="17" fillId="3" borderId="0" xfId="3" applyFont="1" applyFill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164" fontId="18" fillId="0" borderId="0" xfId="3" applyNumberFormat="1" applyFont="1"/>
    <xf numFmtId="3" fontId="18" fillId="0" borderId="0" xfId="3" applyNumberFormat="1" applyFont="1"/>
    <xf numFmtId="4" fontId="18" fillId="0" borderId="0" xfId="3" applyNumberFormat="1" applyFont="1"/>
    <xf numFmtId="4" fontId="18" fillId="3" borderId="0" xfId="3" applyNumberFormat="1" applyFont="1" applyFill="1"/>
    <xf numFmtId="167" fontId="18" fillId="0" borderId="0" xfId="3" applyNumberFormat="1" applyFont="1"/>
    <xf numFmtId="164" fontId="18" fillId="4" borderId="0" xfId="3" applyNumberFormat="1" applyFont="1" applyFill="1"/>
    <xf numFmtId="1" fontId="18" fillId="4" borderId="0" xfId="3" applyNumberFormat="1" applyFont="1" applyFill="1"/>
    <xf numFmtId="49" fontId="18" fillId="5" borderId="0" xfId="3" applyNumberFormat="1" applyFont="1" applyFill="1"/>
    <xf numFmtId="0" fontId="17" fillId="0" borderId="0" xfId="3" applyFont="1" applyAlignment="1">
      <alignment horizontal="right"/>
    </xf>
    <xf numFmtId="164" fontId="17" fillId="0" borderId="0" xfId="3" applyNumberFormat="1" applyFont="1"/>
    <xf numFmtId="3" fontId="17" fillId="0" borderId="0" xfId="3" applyNumberFormat="1" applyFont="1"/>
    <xf numFmtId="4" fontId="17" fillId="0" borderId="0" xfId="3" applyNumberFormat="1" applyFont="1"/>
    <xf numFmtId="4" fontId="17" fillId="3" borderId="0" xfId="3" applyNumberFormat="1" applyFont="1" applyFill="1"/>
    <xf numFmtId="164" fontId="17" fillId="4" borderId="0" xfId="3" applyNumberFormat="1" applyFont="1" applyFill="1"/>
    <xf numFmtId="1" fontId="17" fillId="4" borderId="0" xfId="3" applyNumberFormat="1" applyFont="1" applyFill="1"/>
    <xf numFmtId="0" fontId="18" fillId="0" borderId="27" xfId="3" applyFont="1" applyBorder="1"/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51" xfId="3" applyFont="1" applyBorder="1"/>
    <xf numFmtId="4" fontId="18" fillId="0" borderId="51" xfId="3" applyNumberFormat="1" applyFont="1" applyBorder="1"/>
    <xf numFmtId="4" fontId="5" fillId="0" borderId="0" xfId="0" applyNumberFormat="1" applyFont="1" applyAlignment="1">
      <alignment horizontal="left" vertical="center"/>
    </xf>
    <xf numFmtId="164" fontId="5" fillId="0" borderId="1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5" fillId="0" borderId="50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" fontId="5" fillId="0" borderId="22" xfId="0" applyNumberFormat="1" applyFont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7" fillId="0" borderId="4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17" fillId="0" borderId="1" xfId="3" applyFont="1" applyBorder="1" applyAlignment="1">
      <alignment horizontal="center"/>
    </xf>
    <xf numFmtId="0" fontId="4" fillId="0" borderId="35" xfId="1" applyFont="1" applyBorder="1" applyAlignment="1">
      <alignment horizontal="right" vertical="center"/>
    </xf>
    <xf numFmtId="0" fontId="4" fillId="0" borderId="38" xfId="1" applyFont="1" applyBorder="1" applyAlignment="1">
      <alignment horizontal="right" vertical="center" wrapText="1"/>
    </xf>
    <xf numFmtId="0" fontId="4" fillId="0" borderId="39" xfId="1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5">
    <cellStyle name="Normal" xfId="0" builtinId="0"/>
    <cellStyle name="Normal 2" xfId="3" xr:uid="{00000000-0005-0000-0000-000000000000}"/>
    <cellStyle name="Normal_1_V39 2.600 - 6.440 km" xfId="1" xr:uid="{00000000-0005-0000-0000-000001000000}"/>
    <cellStyle name="Parastais_Lapa3" xfId="2" xr:uid="{00000000-0005-0000-0000-000002000000}"/>
    <cellStyle name="Parasts 2" xfId="4" xr:uid="{E6410306-692F-464F-95FC-66969BD1CD2A}"/>
  </cellStyles>
  <dxfs count="73"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DBA5-C5BA-4356-9DE0-E697B1F0E4C1}">
  <dimension ref="A1:AY19"/>
  <sheetViews>
    <sheetView showGridLines="0" tabSelected="1" zoomScaleNormal="100" workbookViewId="0">
      <selection sqref="A1:D1"/>
    </sheetView>
  </sheetViews>
  <sheetFormatPr defaultRowHeight="14.25"/>
  <cols>
    <col min="1" max="1" width="8.140625" style="105" customWidth="1"/>
    <col min="2" max="2" width="9.28515625" style="105" customWidth="1"/>
    <col min="3" max="3" width="9.5703125" style="105" bestFit="1" customWidth="1"/>
    <col min="4" max="4" width="14.28515625" style="105" customWidth="1"/>
    <col min="5" max="5" width="3.5703125" style="105" customWidth="1"/>
    <col min="6" max="15" width="9.140625" style="105"/>
    <col min="16" max="58" width="7.85546875" style="105" customWidth="1"/>
    <col min="59" max="16384" width="9.140625" style="105"/>
  </cols>
  <sheetData>
    <row r="1" spans="1:51">
      <c r="A1" s="142" t="s">
        <v>179</v>
      </c>
      <c r="B1" s="142"/>
      <c r="C1" s="142"/>
      <c r="D1" s="142"/>
      <c r="F1" s="143" t="s">
        <v>180</v>
      </c>
      <c r="G1" s="143"/>
      <c r="H1" s="143"/>
      <c r="I1" s="143"/>
      <c r="J1" s="143"/>
      <c r="K1" s="143"/>
      <c r="L1" s="143"/>
      <c r="M1" s="143"/>
      <c r="P1" s="125"/>
      <c r="W1" s="128"/>
    </row>
    <row r="2" spans="1:51">
      <c r="E2" s="106"/>
      <c r="F2" s="142" t="s">
        <v>86</v>
      </c>
      <c r="G2" s="142"/>
      <c r="H2" s="142" t="s">
        <v>89</v>
      </c>
      <c r="I2" s="142"/>
      <c r="J2" s="142" t="s">
        <v>87</v>
      </c>
      <c r="K2" s="142"/>
      <c r="L2" s="142" t="s">
        <v>88</v>
      </c>
      <c r="M2" s="142"/>
      <c r="N2" s="141" t="s">
        <v>90</v>
      </c>
      <c r="O2" s="141"/>
      <c r="P2" s="138" t="s">
        <v>123</v>
      </c>
      <c r="Q2" s="139"/>
      <c r="R2" s="139"/>
      <c r="S2" s="139"/>
      <c r="T2" s="139"/>
      <c r="U2" s="139"/>
      <c r="V2" s="137" t="s">
        <v>90</v>
      </c>
      <c r="W2" s="140" t="s">
        <v>118</v>
      </c>
      <c r="X2" s="138" t="s">
        <v>124</v>
      </c>
      <c r="Y2" s="139"/>
      <c r="Z2" s="139"/>
      <c r="AA2" s="139"/>
      <c r="AB2" s="139"/>
      <c r="AC2" s="139"/>
      <c r="AD2" s="137" t="s">
        <v>90</v>
      </c>
      <c r="AE2" s="138" t="s">
        <v>125</v>
      </c>
      <c r="AF2" s="139"/>
      <c r="AG2" s="139"/>
      <c r="AH2" s="139"/>
      <c r="AI2" s="139"/>
      <c r="AJ2" s="139"/>
      <c r="AK2" s="137" t="s">
        <v>90</v>
      </c>
      <c r="AL2" s="138" t="s">
        <v>126</v>
      </c>
      <c r="AM2" s="139"/>
      <c r="AN2" s="139"/>
      <c r="AO2" s="139"/>
      <c r="AP2" s="139"/>
      <c r="AQ2" s="139"/>
      <c r="AR2" s="137" t="s">
        <v>90</v>
      </c>
      <c r="AS2" s="138" t="s">
        <v>127</v>
      </c>
      <c r="AT2" s="139"/>
      <c r="AU2" s="139"/>
      <c r="AV2" s="139"/>
      <c r="AW2" s="139"/>
      <c r="AX2" s="139"/>
      <c r="AY2" s="137" t="s">
        <v>90</v>
      </c>
    </row>
    <row r="3" spans="1:51">
      <c r="A3" s="107" t="s">
        <v>178</v>
      </c>
      <c r="B3" s="107" t="s">
        <v>83</v>
      </c>
      <c r="C3" s="107" t="s">
        <v>84</v>
      </c>
      <c r="D3" s="107" t="s">
        <v>85</v>
      </c>
      <c r="E3" s="108"/>
      <c r="F3" s="107" t="s">
        <v>83</v>
      </c>
      <c r="G3" s="107" t="s">
        <v>84</v>
      </c>
      <c r="H3" s="107" t="s">
        <v>83</v>
      </c>
      <c r="I3" s="107" t="s">
        <v>84</v>
      </c>
      <c r="J3" s="107" t="s">
        <v>83</v>
      </c>
      <c r="K3" s="107" t="s">
        <v>84</v>
      </c>
      <c r="L3" s="107" t="s">
        <v>83</v>
      </c>
      <c r="M3" s="107" t="s">
        <v>84</v>
      </c>
      <c r="N3" s="109" t="s">
        <v>83</v>
      </c>
      <c r="O3" s="109" t="s">
        <v>84</v>
      </c>
      <c r="P3" s="126" t="s">
        <v>110</v>
      </c>
      <c r="Q3" s="127" t="s">
        <v>111</v>
      </c>
      <c r="R3" s="127" t="s">
        <v>112</v>
      </c>
      <c r="S3" s="127" t="s">
        <v>113</v>
      </c>
      <c r="T3" s="127" t="s">
        <v>114</v>
      </c>
      <c r="U3" s="127" t="s">
        <v>115</v>
      </c>
      <c r="V3" s="137"/>
      <c r="W3" s="140"/>
      <c r="X3" s="126" t="s">
        <v>110</v>
      </c>
      <c r="Y3" s="127" t="s">
        <v>111</v>
      </c>
      <c r="Z3" s="127" t="s">
        <v>112</v>
      </c>
      <c r="AA3" s="127" t="s">
        <v>113</v>
      </c>
      <c r="AB3" s="127" t="s">
        <v>114</v>
      </c>
      <c r="AC3" s="127" t="s">
        <v>115</v>
      </c>
      <c r="AD3" s="137"/>
      <c r="AE3" s="126" t="s">
        <v>110</v>
      </c>
      <c r="AF3" s="127" t="s">
        <v>111</v>
      </c>
      <c r="AG3" s="127" t="s">
        <v>112</v>
      </c>
      <c r="AH3" s="127" t="s">
        <v>113</v>
      </c>
      <c r="AI3" s="127" t="s">
        <v>114</v>
      </c>
      <c r="AJ3" s="127" t="s">
        <v>115</v>
      </c>
      <c r="AK3" s="137"/>
      <c r="AL3" s="126" t="s">
        <v>110</v>
      </c>
      <c r="AM3" s="127" t="s">
        <v>111</v>
      </c>
      <c r="AN3" s="127" t="s">
        <v>112</v>
      </c>
      <c r="AO3" s="127" t="s">
        <v>113</v>
      </c>
      <c r="AP3" s="127" t="s">
        <v>114</v>
      </c>
      <c r="AQ3" s="127" t="s">
        <v>115</v>
      </c>
      <c r="AR3" s="137"/>
      <c r="AS3" s="126" t="s">
        <v>110</v>
      </c>
      <c r="AT3" s="127" t="s">
        <v>111</v>
      </c>
      <c r="AU3" s="127" t="s">
        <v>112</v>
      </c>
      <c r="AV3" s="127" t="s">
        <v>113</v>
      </c>
      <c r="AW3" s="127" t="s">
        <v>114</v>
      </c>
      <c r="AX3" s="127" t="s">
        <v>115</v>
      </c>
      <c r="AY3" s="137"/>
    </row>
    <row r="4" spans="1:51">
      <c r="A4" s="117" t="s">
        <v>116</v>
      </c>
      <c r="B4" s="110">
        <f t="shared" ref="B4" ca="1" si="0">(INDIRECT("'"&amp;A4&amp;"'!$J$8"))</f>
        <v>0.08</v>
      </c>
      <c r="C4" s="111">
        <f t="shared" ref="C4" ca="1" si="1">(INDIRECT("'"&amp;A4&amp;"'!$K$8"))</f>
        <v>340</v>
      </c>
      <c r="D4" s="112">
        <f t="shared" ref="D4" ca="1" si="2">(INDIRECT("'"&amp;A4&amp;"'!$J$2"))</f>
        <v>9746</v>
      </c>
      <c r="E4" s="113"/>
      <c r="F4" s="114">
        <f t="shared" ref="F4:F17" ca="1" si="3">(INDIRECT("'"&amp;$A4&amp;"'!$J$10"))</f>
        <v>0</v>
      </c>
      <c r="G4" s="111">
        <f t="shared" ref="G4:G17" ca="1" si="4">(INDIRECT("'"&amp;$A4&amp;"'!$K$10"))</f>
        <v>0</v>
      </c>
      <c r="H4" s="114">
        <f t="shared" ref="H4:H17" ca="1" si="5">(INDIRECT("'"&amp;$A4&amp;"'!$J$11"))</f>
        <v>0.04</v>
      </c>
      <c r="I4" s="111">
        <f t="shared" ref="I4:I17" ca="1" si="6">(INDIRECT("'"&amp;$A4&amp;"'!$K$11"))</f>
        <v>220</v>
      </c>
      <c r="J4" s="114">
        <f t="shared" ref="J4:J17" ca="1" si="7">(INDIRECT("'"&amp;$A4&amp;"'!$J$12"))</f>
        <v>0</v>
      </c>
      <c r="K4" s="111">
        <f t="shared" ref="K4:K17" ca="1" si="8">(INDIRECT("'"&amp;$A4&amp;"'!$K$12"))</f>
        <v>0</v>
      </c>
      <c r="L4" s="114">
        <f t="shared" ref="L4:L17" ca="1" si="9">(INDIRECT("'"&amp;$A4&amp;"'!$J$13"))</f>
        <v>0.04</v>
      </c>
      <c r="M4" s="111">
        <f t="shared" ref="M4:M17" ca="1" si="10">(INDIRECT("'"&amp;$A4&amp;"'!$K$13"))</f>
        <v>120</v>
      </c>
      <c r="N4" s="115">
        <f t="shared" ref="N4:O4" ca="1" si="11">F4+H4+J4+L4</f>
        <v>0.08</v>
      </c>
      <c r="O4" s="116">
        <f t="shared" ca="1" si="11"/>
        <v>340</v>
      </c>
      <c r="P4" s="125">
        <f t="shared" ref="P4:P17" ca="1" si="12">(INDIRECT("'"&amp;$A4&amp;"'!$N$4"))</f>
        <v>9746</v>
      </c>
      <c r="Q4" s="105">
        <f t="shared" ref="Q4:Q17" ca="1" si="13">(INDIRECT("'"&amp;$A4&amp;"'!$N$5"))</f>
        <v>0</v>
      </c>
      <c r="R4" s="105">
        <f t="shared" ref="R4:R17" ca="1" si="14">(INDIRECT("'"&amp;$A4&amp;"'!$N$6"))</f>
        <v>0</v>
      </c>
      <c r="S4" s="105">
        <f t="shared" ref="S4:S17" ca="1" si="15">(INDIRECT("'"&amp;$A4&amp;"'!$N$7"))</f>
        <v>0</v>
      </c>
      <c r="T4" s="105">
        <f t="shared" ref="T4:T17" ca="1" si="16">(INDIRECT("'"&amp;$A4&amp;"'!$N$8"))</f>
        <v>0</v>
      </c>
      <c r="U4" s="105">
        <f t="shared" ref="U4:U17" ca="1" si="17">(INDIRECT("'"&amp;$A4&amp;"'!$N$9"))</f>
        <v>0</v>
      </c>
      <c r="V4" s="105">
        <f ca="1">SUM(P4:U4)</f>
        <v>9746</v>
      </c>
      <c r="W4" s="129">
        <f t="shared" ref="W4" ca="1" si="18">V4-D4</f>
        <v>0</v>
      </c>
      <c r="X4" s="125">
        <f t="shared" ref="X4:X17" ca="1" si="19">(INDIRECT("'"&amp;$A4&amp;"'!$P$4"))</f>
        <v>0</v>
      </c>
      <c r="Y4" s="105">
        <f t="shared" ref="Y4:Y17" ca="1" si="20">(INDIRECT("'"&amp;$A4&amp;"'!$P$5"))</f>
        <v>0</v>
      </c>
      <c r="Z4" s="105">
        <f t="shared" ref="Z4:Z17" ca="1" si="21">(INDIRECT("'"&amp;$A4&amp;"'!$P$6"))</f>
        <v>0</v>
      </c>
      <c r="AA4" s="105">
        <f t="shared" ref="AA4:AA17" ca="1" si="22">(INDIRECT("'"&amp;$A4&amp;"'!$P$7"))</f>
        <v>0</v>
      </c>
      <c r="AB4" s="105">
        <f t="shared" ref="AB4:AB17" ca="1" si="23">(INDIRECT("'"&amp;$A4&amp;"'!$P$8"))</f>
        <v>0</v>
      </c>
      <c r="AC4" s="105">
        <f t="shared" ref="AC4:AC17" ca="1" si="24">(INDIRECT("'"&amp;$A4&amp;"'!$P$9"))</f>
        <v>0</v>
      </c>
      <c r="AD4" s="105">
        <f t="shared" ref="AD4" ca="1" si="25">SUM(X4:AC4)</f>
        <v>0</v>
      </c>
      <c r="AE4" s="125">
        <f t="shared" ref="AE4:AE17" ca="1" si="26">(INDIRECT("'"&amp;$A4&amp;"'!$R$4"))</f>
        <v>0</v>
      </c>
      <c r="AF4" s="105">
        <f t="shared" ref="AF4:AF17" ca="1" si="27">(INDIRECT("'"&amp;$A4&amp;"'!$R$5"))</f>
        <v>0</v>
      </c>
      <c r="AG4" s="105">
        <f t="shared" ref="AG4:AG17" ca="1" si="28">(INDIRECT("'"&amp;$A4&amp;"'!$R$6"))</f>
        <v>0</v>
      </c>
      <c r="AH4" s="105">
        <f t="shared" ref="AH4:AH17" ca="1" si="29">(INDIRECT("'"&amp;$A4&amp;"'!$R$7"))</f>
        <v>0</v>
      </c>
      <c r="AI4" s="105">
        <f t="shared" ref="AI4:AI17" ca="1" si="30">(INDIRECT("'"&amp;$A4&amp;"'!$R$8"))</f>
        <v>0</v>
      </c>
      <c r="AJ4" s="105">
        <f t="shared" ref="AJ4:AJ17" ca="1" si="31">(INDIRECT("'"&amp;$A4&amp;"'!$R$9"))</f>
        <v>0</v>
      </c>
      <c r="AK4" s="105">
        <f t="shared" ref="AK4" ca="1" si="32">SUM(AE4:AJ4)</f>
        <v>0</v>
      </c>
      <c r="AL4" s="125">
        <f t="shared" ref="AL4:AL17" ca="1" si="33">(INDIRECT("'"&amp;$A4&amp;"'!$T$4"))</f>
        <v>1790</v>
      </c>
      <c r="AM4" s="105">
        <f t="shared" ref="AM4:AM17" ca="1" si="34">(INDIRECT("'"&amp;$A4&amp;"'!$T$5"))</f>
        <v>0</v>
      </c>
      <c r="AN4" s="105">
        <f t="shared" ref="AN4:AN17" ca="1" si="35">(INDIRECT("'"&amp;$A4&amp;"'!$T$6"))</f>
        <v>0</v>
      </c>
      <c r="AO4" s="105">
        <f t="shared" ref="AO4:AO17" ca="1" si="36">(INDIRECT("'"&amp;$A4&amp;"'!$T$7"))</f>
        <v>0</v>
      </c>
      <c r="AP4" s="105">
        <f t="shared" ref="AP4:AP17" ca="1" si="37">(INDIRECT("'"&amp;$A4&amp;"'!$T$8"))</f>
        <v>0</v>
      </c>
      <c r="AQ4" s="105">
        <f t="shared" ref="AQ4:AQ17" ca="1" si="38">(INDIRECT("'"&amp;$A4&amp;"'!$T$9"))</f>
        <v>0</v>
      </c>
      <c r="AR4" s="105">
        <f t="shared" ref="AR4" ca="1" si="39">SUM(AL4:AQ4)</f>
        <v>1790</v>
      </c>
      <c r="AS4" s="125">
        <f t="shared" ref="AS4:AS17" ca="1" si="40">(INDIRECT("'"&amp;$A4&amp;"'!$V$4"))</f>
        <v>0</v>
      </c>
      <c r="AT4" s="105">
        <f t="shared" ref="AT4:AT17" ca="1" si="41">(INDIRECT("'"&amp;$A4&amp;"'!$V$5"))</f>
        <v>0</v>
      </c>
      <c r="AU4" s="105">
        <f t="shared" ref="AU4:AU17" ca="1" si="42">(INDIRECT("'"&amp;$A4&amp;"'!$V$6"))</f>
        <v>0</v>
      </c>
      <c r="AV4" s="105">
        <f t="shared" ref="AV4:AV17" ca="1" si="43">(INDIRECT("'"&amp;$A4&amp;"'!$V$7"))</f>
        <v>0</v>
      </c>
      <c r="AW4" s="105">
        <f t="shared" ref="AW4:AW17" ca="1" si="44">(INDIRECT("'"&amp;$A4&amp;"'!$V$8"))</f>
        <v>0</v>
      </c>
      <c r="AX4" s="105">
        <f t="shared" ref="AX4:AX17" ca="1" si="45">(INDIRECT("'"&amp;$A4&amp;"'!$V$9"))</f>
        <v>0</v>
      </c>
      <c r="AY4" s="105">
        <f t="shared" ref="AY4" ca="1" si="46">SUM(AS4:AX4)</f>
        <v>0</v>
      </c>
    </row>
    <row r="5" spans="1:51">
      <c r="A5" s="117" t="s">
        <v>117</v>
      </c>
      <c r="B5" s="110">
        <f t="shared" ref="B5:B17" ca="1" si="47">(INDIRECT("'"&amp;A5&amp;"'!$J$8"))</f>
        <v>4.4999999999999998E-2</v>
      </c>
      <c r="C5" s="111">
        <f t="shared" ref="C5:C17" ca="1" si="48">(INDIRECT("'"&amp;A5&amp;"'!$K$8"))</f>
        <v>135</v>
      </c>
      <c r="D5" s="112">
        <f t="shared" ref="D5:D17" ca="1" si="49">(INDIRECT("'"&amp;A5&amp;"'!$J$2"))</f>
        <v>279</v>
      </c>
      <c r="E5" s="113"/>
      <c r="F5" s="114">
        <f t="shared" ca="1" si="3"/>
        <v>0</v>
      </c>
      <c r="G5" s="111">
        <f t="shared" ca="1" si="4"/>
        <v>0</v>
      </c>
      <c r="H5" s="114">
        <f t="shared" ca="1" si="5"/>
        <v>0</v>
      </c>
      <c r="I5" s="111">
        <f t="shared" ca="1" si="6"/>
        <v>0</v>
      </c>
      <c r="J5" s="114">
        <f t="shared" ca="1" si="7"/>
        <v>0</v>
      </c>
      <c r="K5" s="111">
        <f t="shared" ca="1" si="8"/>
        <v>0</v>
      </c>
      <c r="L5" s="114">
        <f t="shared" ca="1" si="9"/>
        <v>4.4999999999999998E-2</v>
      </c>
      <c r="M5" s="111">
        <f t="shared" ca="1" si="10"/>
        <v>135</v>
      </c>
      <c r="N5" s="115">
        <f t="shared" ref="N5:N17" ca="1" si="50">F5+H5+J5+L5</f>
        <v>4.4999999999999998E-2</v>
      </c>
      <c r="O5" s="116">
        <f t="shared" ref="O5:O17" ca="1" si="51">G5+I5+K5+M5</f>
        <v>135</v>
      </c>
      <c r="P5" s="125">
        <f t="shared" ca="1" si="12"/>
        <v>279</v>
      </c>
      <c r="Q5" s="105">
        <f t="shared" ca="1" si="13"/>
        <v>0</v>
      </c>
      <c r="R5" s="105">
        <f t="shared" ca="1" si="14"/>
        <v>0</v>
      </c>
      <c r="S5" s="105">
        <f t="shared" ca="1" si="15"/>
        <v>0</v>
      </c>
      <c r="T5" s="105">
        <f t="shared" ca="1" si="16"/>
        <v>0</v>
      </c>
      <c r="U5" s="105">
        <f t="shared" ca="1" si="17"/>
        <v>0</v>
      </c>
      <c r="V5" s="105">
        <f t="shared" ref="V5:V17" ca="1" si="52">SUM(P5:U5)</f>
        <v>279</v>
      </c>
      <c r="W5" s="129">
        <f t="shared" ref="W5:W17" ca="1" si="53">V5-D5</f>
        <v>0</v>
      </c>
      <c r="X5" s="125">
        <f t="shared" ca="1" si="19"/>
        <v>0</v>
      </c>
      <c r="Y5" s="105">
        <f t="shared" ca="1" si="20"/>
        <v>0</v>
      </c>
      <c r="Z5" s="105">
        <f t="shared" ca="1" si="21"/>
        <v>0</v>
      </c>
      <c r="AA5" s="105">
        <f t="shared" ca="1" si="22"/>
        <v>0</v>
      </c>
      <c r="AB5" s="105">
        <f t="shared" ca="1" si="23"/>
        <v>0</v>
      </c>
      <c r="AC5" s="105">
        <f t="shared" ca="1" si="24"/>
        <v>0</v>
      </c>
      <c r="AD5" s="105">
        <f t="shared" ref="AD5:AD17" ca="1" si="54">SUM(X5:AC5)</f>
        <v>0</v>
      </c>
      <c r="AE5" s="125">
        <f t="shared" ca="1" si="26"/>
        <v>0</v>
      </c>
      <c r="AF5" s="105">
        <f t="shared" ca="1" si="27"/>
        <v>0</v>
      </c>
      <c r="AG5" s="105">
        <f t="shared" ca="1" si="28"/>
        <v>0</v>
      </c>
      <c r="AH5" s="105">
        <f t="shared" ca="1" si="29"/>
        <v>0</v>
      </c>
      <c r="AI5" s="105">
        <f t="shared" ca="1" si="30"/>
        <v>0</v>
      </c>
      <c r="AJ5" s="105">
        <f t="shared" ca="1" si="31"/>
        <v>0</v>
      </c>
      <c r="AK5" s="105">
        <f t="shared" ref="AK5:AK17" ca="1" si="55">SUM(AE5:AJ5)</f>
        <v>0</v>
      </c>
      <c r="AL5" s="125">
        <f t="shared" ca="1" si="33"/>
        <v>0</v>
      </c>
      <c r="AM5" s="105">
        <f t="shared" ca="1" si="34"/>
        <v>0</v>
      </c>
      <c r="AN5" s="105">
        <f t="shared" ca="1" si="35"/>
        <v>0</v>
      </c>
      <c r="AO5" s="105">
        <f t="shared" ca="1" si="36"/>
        <v>0</v>
      </c>
      <c r="AP5" s="105">
        <f t="shared" ca="1" si="37"/>
        <v>0</v>
      </c>
      <c r="AQ5" s="105">
        <f t="shared" ca="1" si="38"/>
        <v>0</v>
      </c>
      <c r="AR5" s="105">
        <f t="shared" ref="AR5:AR17" ca="1" si="56">SUM(AL5:AQ5)</f>
        <v>0</v>
      </c>
      <c r="AS5" s="125">
        <f t="shared" ca="1" si="40"/>
        <v>0</v>
      </c>
      <c r="AT5" s="105">
        <f t="shared" ca="1" si="41"/>
        <v>0</v>
      </c>
      <c r="AU5" s="105">
        <f t="shared" ca="1" si="42"/>
        <v>0</v>
      </c>
      <c r="AV5" s="105">
        <f t="shared" ca="1" si="43"/>
        <v>0</v>
      </c>
      <c r="AW5" s="105">
        <f t="shared" ca="1" si="44"/>
        <v>0</v>
      </c>
      <c r="AX5" s="105">
        <f t="shared" ca="1" si="45"/>
        <v>0</v>
      </c>
      <c r="AY5" s="105">
        <f t="shared" ref="AY5:AY17" ca="1" si="57">SUM(AS5:AX5)</f>
        <v>0</v>
      </c>
    </row>
    <row r="6" spans="1:51">
      <c r="A6" s="117" t="s">
        <v>128</v>
      </c>
      <c r="B6" s="110">
        <f t="shared" ca="1" si="47"/>
        <v>0.19999999999999998</v>
      </c>
      <c r="C6" s="111">
        <f t="shared" ca="1" si="48"/>
        <v>600</v>
      </c>
      <c r="D6" s="112">
        <f t="shared" ca="1" si="49"/>
        <v>1953</v>
      </c>
      <c r="E6" s="113"/>
      <c r="F6" s="114">
        <f t="shared" ca="1" si="3"/>
        <v>0</v>
      </c>
      <c r="G6" s="111">
        <f t="shared" ca="1" si="4"/>
        <v>0</v>
      </c>
      <c r="H6" s="114">
        <f t="shared" ca="1" si="5"/>
        <v>0</v>
      </c>
      <c r="I6" s="111">
        <f t="shared" ca="1" si="6"/>
        <v>0</v>
      </c>
      <c r="J6" s="114">
        <f t="shared" ca="1" si="7"/>
        <v>0.18</v>
      </c>
      <c r="K6" s="111">
        <f t="shared" ca="1" si="8"/>
        <v>540</v>
      </c>
      <c r="L6" s="114">
        <f t="shared" ca="1" si="9"/>
        <v>0.02</v>
      </c>
      <c r="M6" s="111">
        <f t="shared" ca="1" si="10"/>
        <v>60</v>
      </c>
      <c r="N6" s="115">
        <f t="shared" ca="1" si="50"/>
        <v>0.19999999999999998</v>
      </c>
      <c r="O6" s="116">
        <f t="shared" ca="1" si="51"/>
        <v>600</v>
      </c>
      <c r="P6" s="125">
        <f t="shared" ca="1" si="12"/>
        <v>1953</v>
      </c>
      <c r="Q6" s="105">
        <f t="shared" ca="1" si="13"/>
        <v>0</v>
      </c>
      <c r="R6" s="105">
        <f t="shared" ca="1" si="14"/>
        <v>0</v>
      </c>
      <c r="S6" s="105">
        <f t="shared" ca="1" si="15"/>
        <v>0</v>
      </c>
      <c r="T6" s="105">
        <f t="shared" ca="1" si="16"/>
        <v>0</v>
      </c>
      <c r="U6" s="105">
        <f t="shared" ca="1" si="17"/>
        <v>0</v>
      </c>
      <c r="V6" s="105">
        <f t="shared" ca="1" si="52"/>
        <v>1953</v>
      </c>
      <c r="W6" s="129">
        <f ca="1">V6-D6</f>
        <v>0</v>
      </c>
      <c r="X6" s="125">
        <f t="shared" ca="1" si="19"/>
        <v>0</v>
      </c>
      <c r="Y6" s="105">
        <f t="shared" ca="1" si="20"/>
        <v>0</v>
      </c>
      <c r="Z6" s="105">
        <f t="shared" ca="1" si="21"/>
        <v>0</v>
      </c>
      <c r="AA6" s="105">
        <f t="shared" ca="1" si="22"/>
        <v>0</v>
      </c>
      <c r="AB6" s="105">
        <f t="shared" ca="1" si="23"/>
        <v>0</v>
      </c>
      <c r="AC6" s="105">
        <f t="shared" ca="1" si="24"/>
        <v>0</v>
      </c>
      <c r="AD6" s="105">
        <f t="shared" ca="1" si="54"/>
        <v>0</v>
      </c>
      <c r="AE6" s="125">
        <f t="shared" ca="1" si="26"/>
        <v>0</v>
      </c>
      <c r="AF6" s="105">
        <f t="shared" ca="1" si="27"/>
        <v>0</v>
      </c>
      <c r="AG6" s="105">
        <f t="shared" ca="1" si="28"/>
        <v>0</v>
      </c>
      <c r="AH6" s="105">
        <f t="shared" ca="1" si="29"/>
        <v>0</v>
      </c>
      <c r="AI6" s="105">
        <f t="shared" ca="1" si="30"/>
        <v>0</v>
      </c>
      <c r="AJ6" s="105">
        <f t="shared" ca="1" si="31"/>
        <v>0</v>
      </c>
      <c r="AK6" s="105">
        <f t="shared" ca="1" si="55"/>
        <v>0</v>
      </c>
      <c r="AL6" s="125">
        <f t="shared" ca="1" si="33"/>
        <v>0</v>
      </c>
      <c r="AM6" s="105">
        <f t="shared" ca="1" si="34"/>
        <v>0</v>
      </c>
      <c r="AN6" s="105">
        <f t="shared" ca="1" si="35"/>
        <v>0</v>
      </c>
      <c r="AO6" s="105">
        <f t="shared" ca="1" si="36"/>
        <v>0</v>
      </c>
      <c r="AP6" s="105">
        <f t="shared" ca="1" si="37"/>
        <v>0</v>
      </c>
      <c r="AQ6" s="105">
        <f t="shared" ca="1" si="38"/>
        <v>0</v>
      </c>
      <c r="AR6" s="105">
        <f t="shared" ca="1" si="56"/>
        <v>0</v>
      </c>
      <c r="AS6" s="125">
        <f t="shared" ca="1" si="40"/>
        <v>0</v>
      </c>
      <c r="AT6" s="105">
        <f t="shared" ca="1" si="41"/>
        <v>0</v>
      </c>
      <c r="AU6" s="105">
        <f t="shared" ca="1" si="42"/>
        <v>0</v>
      </c>
      <c r="AV6" s="105">
        <f t="shared" ca="1" si="43"/>
        <v>0</v>
      </c>
      <c r="AW6" s="105">
        <f t="shared" ca="1" si="44"/>
        <v>0</v>
      </c>
      <c r="AX6" s="105">
        <f t="shared" ca="1" si="45"/>
        <v>0</v>
      </c>
      <c r="AY6" s="105">
        <f t="shared" ca="1" si="57"/>
        <v>0</v>
      </c>
    </row>
    <row r="7" spans="1:51">
      <c r="A7" s="117" t="s">
        <v>129</v>
      </c>
      <c r="B7" s="110">
        <f t="shared" ca="1" si="47"/>
        <v>0.248</v>
      </c>
      <c r="C7" s="111">
        <f t="shared" ca="1" si="48"/>
        <v>744</v>
      </c>
      <c r="D7" s="112">
        <f t="shared" ca="1" si="49"/>
        <v>16379</v>
      </c>
      <c r="E7" s="113"/>
      <c r="F7" s="114">
        <f t="shared" ca="1" si="3"/>
        <v>0.248</v>
      </c>
      <c r="G7" s="111">
        <f t="shared" ca="1" si="4"/>
        <v>744</v>
      </c>
      <c r="H7" s="114">
        <f t="shared" ca="1" si="5"/>
        <v>0</v>
      </c>
      <c r="I7" s="111">
        <f t="shared" ca="1" si="6"/>
        <v>0</v>
      </c>
      <c r="J7" s="114">
        <f t="shared" ca="1" si="7"/>
        <v>0</v>
      </c>
      <c r="K7" s="111">
        <f t="shared" ca="1" si="8"/>
        <v>0</v>
      </c>
      <c r="L7" s="114">
        <f t="shared" ca="1" si="9"/>
        <v>0</v>
      </c>
      <c r="M7" s="111">
        <f t="shared" ca="1" si="10"/>
        <v>0</v>
      </c>
      <c r="N7" s="115">
        <f t="shared" ca="1" si="50"/>
        <v>0.248</v>
      </c>
      <c r="O7" s="116">
        <f t="shared" ca="1" si="51"/>
        <v>744</v>
      </c>
      <c r="P7" s="125">
        <f t="shared" ca="1" si="12"/>
        <v>16379</v>
      </c>
      <c r="Q7" s="105">
        <f t="shared" ca="1" si="13"/>
        <v>0</v>
      </c>
      <c r="R7" s="105">
        <f t="shared" ca="1" si="14"/>
        <v>0</v>
      </c>
      <c r="S7" s="105">
        <f t="shared" ca="1" si="15"/>
        <v>0</v>
      </c>
      <c r="T7" s="105">
        <f t="shared" ca="1" si="16"/>
        <v>0</v>
      </c>
      <c r="U7" s="105">
        <f t="shared" ca="1" si="17"/>
        <v>0</v>
      </c>
      <c r="V7" s="105">
        <f t="shared" ca="1" si="52"/>
        <v>16379</v>
      </c>
      <c r="W7" s="129">
        <f t="shared" ca="1" si="53"/>
        <v>0</v>
      </c>
      <c r="X7" s="125">
        <f t="shared" ca="1" si="19"/>
        <v>0</v>
      </c>
      <c r="Y7" s="105">
        <f t="shared" ca="1" si="20"/>
        <v>0</v>
      </c>
      <c r="Z7" s="105">
        <f t="shared" ca="1" si="21"/>
        <v>0</v>
      </c>
      <c r="AA7" s="105">
        <f t="shared" ca="1" si="22"/>
        <v>0</v>
      </c>
      <c r="AB7" s="105">
        <f t="shared" ca="1" si="23"/>
        <v>0</v>
      </c>
      <c r="AC7" s="105">
        <f t="shared" ca="1" si="24"/>
        <v>0</v>
      </c>
      <c r="AD7" s="105">
        <f t="shared" ca="1" si="54"/>
        <v>0</v>
      </c>
      <c r="AE7" s="125">
        <f t="shared" ca="1" si="26"/>
        <v>122</v>
      </c>
      <c r="AF7" s="105">
        <f t="shared" ca="1" si="27"/>
        <v>0</v>
      </c>
      <c r="AG7" s="105">
        <f t="shared" ca="1" si="28"/>
        <v>0</v>
      </c>
      <c r="AH7" s="105">
        <f t="shared" ca="1" si="29"/>
        <v>0</v>
      </c>
      <c r="AI7" s="105">
        <f t="shared" ca="1" si="30"/>
        <v>0</v>
      </c>
      <c r="AJ7" s="105">
        <f t="shared" ca="1" si="31"/>
        <v>0</v>
      </c>
      <c r="AK7" s="105">
        <f t="shared" ca="1" si="55"/>
        <v>122</v>
      </c>
      <c r="AL7" s="125">
        <f t="shared" ca="1" si="33"/>
        <v>4122</v>
      </c>
      <c r="AM7" s="105">
        <f t="shared" ca="1" si="34"/>
        <v>0</v>
      </c>
      <c r="AN7" s="105">
        <f t="shared" ca="1" si="35"/>
        <v>0</v>
      </c>
      <c r="AO7" s="105">
        <f t="shared" ca="1" si="36"/>
        <v>0</v>
      </c>
      <c r="AP7" s="105">
        <f t="shared" ca="1" si="37"/>
        <v>0</v>
      </c>
      <c r="AQ7" s="105">
        <f t="shared" ca="1" si="38"/>
        <v>0</v>
      </c>
      <c r="AR7" s="105">
        <f t="shared" ca="1" si="56"/>
        <v>4122</v>
      </c>
      <c r="AS7" s="125">
        <f t="shared" ca="1" si="40"/>
        <v>0</v>
      </c>
      <c r="AT7" s="105">
        <f t="shared" ca="1" si="41"/>
        <v>0</v>
      </c>
      <c r="AU7" s="105">
        <f t="shared" ca="1" si="42"/>
        <v>0</v>
      </c>
      <c r="AV7" s="105">
        <f t="shared" ca="1" si="43"/>
        <v>0</v>
      </c>
      <c r="AW7" s="105">
        <f t="shared" ca="1" si="44"/>
        <v>0</v>
      </c>
      <c r="AX7" s="105">
        <f t="shared" ca="1" si="45"/>
        <v>0</v>
      </c>
      <c r="AY7" s="105">
        <f t="shared" ca="1" si="57"/>
        <v>0</v>
      </c>
    </row>
    <row r="8" spans="1:51">
      <c r="A8" s="117" t="s">
        <v>130</v>
      </c>
      <c r="B8" s="110">
        <f t="shared" ca="1" si="47"/>
        <v>0.23599999999999999</v>
      </c>
      <c r="C8" s="111">
        <f t="shared" ca="1" si="48"/>
        <v>708</v>
      </c>
      <c r="D8" s="112">
        <f t="shared" ca="1" si="49"/>
        <v>16569</v>
      </c>
      <c r="E8" s="113"/>
      <c r="F8" s="114">
        <f t="shared" ca="1" si="3"/>
        <v>0.23599999999999999</v>
      </c>
      <c r="G8" s="111">
        <f t="shared" ca="1" si="4"/>
        <v>708</v>
      </c>
      <c r="H8" s="114">
        <f t="shared" ca="1" si="5"/>
        <v>0</v>
      </c>
      <c r="I8" s="111">
        <f t="shared" ca="1" si="6"/>
        <v>0</v>
      </c>
      <c r="J8" s="114">
        <f t="shared" ca="1" si="7"/>
        <v>0</v>
      </c>
      <c r="K8" s="111">
        <f t="shared" ca="1" si="8"/>
        <v>0</v>
      </c>
      <c r="L8" s="114">
        <f t="shared" ca="1" si="9"/>
        <v>0</v>
      </c>
      <c r="M8" s="111">
        <f t="shared" ca="1" si="10"/>
        <v>0</v>
      </c>
      <c r="N8" s="115">
        <f t="shared" ca="1" si="50"/>
        <v>0.23599999999999999</v>
      </c>
      <c r="O8" s="116">
        <f t="shared" ca="1" si="51"/>
        <v>708</v>
      </c>
      <c r="P8" s="125">
        <f t="shared" ca="1" si="12"/>
        <v>16569</v>
      </c>
      <c r="Q8" s="105">
        <f t="shared" ca="1" si="13"/>
        <v>0</v>
      </c>
      <c r="R8" s="105">
        <f t="shared" ca="1" si="14"/>
        <v>0</v>
      </c>
      <c r="S8" s="105">
        <f t="shared" ca="1" si="15"/>
        <v>0</v>
      </c>
      <c r="T8" s="105">
        <f t="shared" ca="1" si="16"/>
        <v>0</v>
      </c>
      <c r="U8" s="105">
        <f t="shared" ca="1" si="17"/>
        <v>0</v>
      </c>
      <c r="V8" s="105">
        <f t="shared" ca="1" si="52"/>
        <v>16569</v>
      </c>
      <c r="W8" s="129">
        <f t="shared" ca="1" si="53"/>
        <v>0</v>
      </c>
      <c r="X8" s="125">
        <f t="shared" ca="1" si="19"/>
        <v>0</v>
      </c>
      <c r="Y8" s="105">
        <f t="shared" ca="1" si="20"/>
        <v>0</v>
      </c>
      <c r="Z8" s="105">
        <f t="shared" ca="1" si="21"/>
        <v>0</v>
      </c>
      <c r="AA8" s="105">
        <f t="shared" ca="1" si="22"/>
        <v>0</v>
      </c>
      <c r="AB8" s="105">
        <f t="shared" ca="1" si="23"/>
        <v>0</v>
      </c>
      <c r="AC8" s="105">
        <f t="shared" ca="1" si="24"/>
        <v>0</v>
      </c>
      <c r="AD8" s="105">
        <f t="shared" ca="1" si="54"/>
        <v>0</v>
      </c>
      <c r="AE8" s="125">
        <f t="shared" ca="1" si="26"/>
        <v>336</v>
      </c>
      <c r="AF8" s="105">
        <f t="shared" ca="1" si="27"/>
        <v>0</v>
      </c>
      <c r="AG8" s="105">
        <f t="shared" ca="1" si="28"/>
        <v>0</v>
      </c>
      <c r="AH8" s="105">
        <f t="shared" ca="1" si="29"/>
        <v>0</v>
      </c>
      <c r="AI8" s="105">
        <f t="shared" ca="1" si="30"/>
        <v>0</v>
      </c>
      <c r="AJ8" s="105">
        <f t="shared" ca="1" si="31"/>
        <v>0</v>
      </c>
      <c r="AK8" s="105">
        <f t="shared" ca="1" si="55"/>
        <v>336</v>
      </c>
      <c r="AL8" s="125">
        <f t="shared" ca="1" si="33"/>
        <v>4961</v>
      </c>
      <c r="AM8" s="105">
        <f t="shared" ca="1" si="34"/>
        <v>0</v>
      </c>
      <c r="AN8" s="105">
        <f t="shared" ca="1" si="35"/>
        <v>0</v>
      </c>
      <c r="AO8" s="105">
        <f t="shared" ca="1" si="36"/>
        <v>0</v>
      </c>
      <c r="AP8" s="105">
        <f t="shared" ca="1" si="37"/>
        <v>0</v>
      </c>
      <c r="AQ8" s="105">
        <f t="shared" ca="1" si="38"/>
        <v>0</v>
      </c>
      <c r="AR8" s="105">
        <f t="shared" ca="1" si="56"/>
        <v>4961</v>
      </c>
      <c r="AS8" s="125">
        <f t="shared" ca="1" si="40"/>
        <v>0</v>
      </c>
      <c r="AT8" s="105">
        <f t="shared" ca="1" si="41"/>
        <v>0</v>
      </c>
      <c r="AU8" s="105">
        <f t="shared" ca="1" si="42"/>
        <v>0</v>
      </c>
      <c r="AV8" s="105">
        <f t="shared" ca="1" si="43"/>
        <v>0</v>
      </c>
      <c r="AW8" s="105">
        <f t="shared" ca="1" si="44"/>
        <v>0</v>
      </c>
      <c r="AX8" s="105">
        <f t="shared" ca="1" si="45"/>
        <v>0</v>
      </c>
      <c r="AY8" s="105">
        <f t="shared" ca="1" si="57"/>
        <v>0</v>
      </c>
    </row>
    <row r="9" spans="1:51">
      <c r="A9" s="117" t="s">
        <v>131</v>
      </c>
      <c r="B9" s="110">
        <f t="shared" ca="1" si="47"/>
        <v>0.04</v>
      </c>
      <c r="C9" s="111">
        <f t="shared" ca="1" si="48"/>
        <v>120</v>
      </c>
      <c r="D9" s="112">
        <f t="shared" ca="1" si="49"/>
        <v>295</v>
      </c>
      <c r="E9" s="113"/>
      <c r="F9" s="114">
        <f t="shared" ca="1" si="3"/>
        <v>0</v>
      </c>
      <c r="G9" s="111">
        <f t="shared" ca="1" si="4"/>
        <v>0</v>
      </c>
      <c r="H9" s="114">
        <f t="shared" ca="1" si="5"/>
        <v>0</v>
      </c>
      <c r="I9" s="111">
        <f t="shared" ca="1" si="6"/>
        <v>0</v>
      </c>
      <c r="J9" s="114">
        <f t="shared" ca="1" si="7"/>
        <v>0</v>
      </c>
      <c r="K9" s="111">
        <f t="shared" ca="1" si="8"/>
        <v>0</v>
      </c>
      <c r="L9" s="114">
        <f t="shared" ca="1" si="9"/>
        <v>0.04</v>
      </c>
      <c r="M9" s="111">
        <f t="shared" ca="1" si="10"/>
        <v>120</v>
      </c>
      <c r="N9" s="115">
        <f t="shared" ca="1" si="50"/>
        <v>0.04</v>
      </c>
      <c r="O9" s="116">
        <f t="shared" ca="1" si="51"/>
        <v>120</v>
      </c>
      <c r="P9" s="125">
        <f t="shared" ca="1" si="12"/>
        <v>295</v>
      </c>
      <c r="Q9" s="105">
        <f t="shared" ca="1" si="13"/>
        <v>0</v>
      </c>
      <c r="R9" s="105">
        <f t="shared" ca="1" si="14"/>
        <v>0</v>
      </c>
      <c r="S9" s="105">
        <f t="shared" ca="1" si="15"/>
        <v>0</v>
      </c>
      <c r="T9" s="105">
        <f t="shared" ca="1" si="16"/>
        <v>0</v>
      </c>
      <c r="U9" s="105">
        <f t="shared" ca="1" si="17"/>
        <v>0</v>
      </c>
      <c r="V9" s="105">
        <f t="shared" ca="1" si="52"/>
        <v>295</v>
      </c>
      <c r="W9" s="129">
        <f t="shared" ca="1" si="53"/>
        <v>0</v>
      </c>
      <c r="X9" s="125">
        <f t="shared" ca="1" si="19"/>
        <v>0</v>
      </c>
      <c r="Y9" s="105">
        <f t="shared" ca="1" si="20"/>
        <v>0</v>
      </c>
      <c r="Z9" s="105">
        <f t="shared" ca="1" si="21"/>
        <v>0</v>
      </c>
      <c r="AA9" s="105">
        <f t="shared" ca="1" si="22"/>
        <v>0</v>
      </c>
      <c r="AB9" s="105">
        <f t="shared" ca="1" si="23"/>
        <v>0</v>
      </c>
      <c r="AC9" s="105">
        <f t="shared" ca="1" si="24"/>
        <v>0</v>
      </c>
      <c r="AD9" s="105">
        <f t="shared" ca="1" si="54"/>
        <v>0</v>
      </c>
      <c r="AE9" s="125">
        <f t="shared" ca="1" si="26"/>
        <v>0</v>
      </c>
      <c r="AF9" s="105">
        <f t="shared" ca="1" si="27"/>
        <v>0</v>
      </c>
      <c r="AG9" s="105">
        <f t="shared" ca="1" si="28"/>
        <v>0</v>
      </c>
      <c r="AH9" s="105">
        <f t="shared" ca="1" si="29"/>
        <v>0</v>
      </c>
      <c r="AI9" s="105">
        <f t="shared" ca="1" si="30"/>
        <v>0</v>
      </c>
      <c r="AJ9" s="105">
        <f t="shared" ca="1" si="31"/>
        <v>0</v>
      </c>
      <c r="AK9" s="105">
        <f t="shared" ca="1" si="55"/>
        <v>0</v>
      </c>
      <c r="AL9" s="125">
        <f t="shared" ca="1" si="33"/>
        <v>0</v>
      </c>
      <c r="AM9" s="105">
        <f t="shared" ca="1" si="34"/>
        <v>0</v>
      </c>
      <c r="AN9" s="105">
        <f t="shared" ca="1" si="35"/>
        <v>0</v>
      </c>
      <c r="AO9" s="105">
        <f t="shared" ca="1" si="36"/>
        <v>0</v>
      </c>
      <c r="AP9" s="105">
        <f t="shared" ca="1" si="37"/>
        <v>0</v>
      </c>
      <c r="AQ9" s="105">
        <f t="shared" ca="1" si="38"/>
        <v>0</v>
      </c>
      <c r="AR9" s="105">
        <f t="shared" ca="1" si="56"/>
        <v>0</v>
      </c>
      <c r="AS9" s="125">
        <f t="shared" ca="1" si="40"/>
        <v>0</v>
      </c>
      <c r="AT9" s="105">
        <f t="shared" ca="1" si="41"/>
        <v>0</v>
      </c>
      <c r="AU9" s="105">
        <f t="shared" ca="1" si="42"/>
        <v>0</v>
      </c>
      <c r="AV9" s="105">
        <f t="shared" ca="1" si="43"/>
        <v>0</v>
      </c>
      <c r="AW9" s="105">
        <f t="shared" ca="1" si="44"/>
        <v>0</v>
      </c>
      <c r="AX9" s="105">
        <f t="shared" ca="1" si="45"/>
        <v>0</v>
      </c>
      <c r="AY9" s="105">
        <f t="shared" ca="1" si="57"/>
        <v>0</v>
      </c>
    </row>
    <row r="10" spans="1:51">
      <c r="A10" s="117" t="s">
        <v>132</v>
      </c>
      <c r="B10" s="110">
        <f t="shared" ca="1" si="47"/>
        <v>5.5E-2</v>
      </c>
      <c r="C10" s="111">
        <f t="shared" ca="1" si="48"/>
        <v>165</v>
      </c>
      <c r="D10" s="112">
        <f t="shared" ca="1" si="49"/>
        <v>457</v>
      </c>
      <c r="E10" s="113"/>
      <c r="F10" s="114">
        <f t="shared" ca="1" si="3"/>
        <v>0</v>
      </c>
      <c r="G10" s="111">
        <f t="shared" ca="1" si="4"/>
        <v>0</v>
      </c>
      <c r="H10" s="114">
        <f t="shared" ca="1" si="5"/>
        <v>0</v>
      </c>
      <c r="I10" s="111">
        <f t="shared" ca="1" si="6"/>
        <v>0</v>
      </c>
      <c r="J10" s="114">
        <f t="shared" ca="1" si="7"/>
        <v>5.5E-2</v>
      </c>
      <c r="K10" s="111">
        <f t="shared" ca="1" si="8"/>
        <v>165</v>
      </c>
      <c r="L10" s="114">
        <f t="shared" ca="1" si="9"/>
        <v>0</v>
      </c>
      <c r="M10" s="111">
        <f t="shared" ca="1" si="10"/>
        <v>0</v>
      </c>
      <c r="N10" s="115">
        <f t="shared" ca="1" si="50"/>
        <v>5.5E-2</v>
      </c>
      <c r="O10" s="116">
        <f t="shared" ca="1" si="51"/>
        <v>165</v>
      </c>
      <c r="P10" s="125">
        <f t="shared" ca="1" si="12"/>
        <v>457</v>
      </c>
      <c r="Q10" s="105">
        <f t="shared" ca="1" si="13"/>
        <v>0</v>
      </c>
      <c r="R10" s="105">
        <f t="shared" ca="1" si="14"/>
        <v>0</v>
      </c>
      <c r="S10" s="105">
        <f t="shared" ca="1" si="15"/>
        <v>0</v>
      </c>
      <c r="T10" s="105">
        <f t="shared" ca="1" si="16"/>
        <v>0</v>
      </c>
      <c r="U10" s="105">
        <f t="shared" ca="1" si="17"/>
        <v>0</v>
      </c>
      <c r="V10" s="105">
        <f t="shared" ca="1" si="52"/>
        <v>457</v>
      </c>
      <c r="W10" s="129">
        <f t="shared" ca="1" si="53"/>
        <v>0</v>
      </c>
      <c r="X10" s="125">
        <f t="shared" ca="1" si="19"/>
        <v>0</v>
      </c>
      <c r="Y10" s="105">
        <f t="shared" ca="1" si="20"/>
        <v>0</v>
      </c>
      <c r="Z10" s="105">
        <f t="shared" ca="1" si="21"/>
        <v>0</v>
      </c>
      <c r="AA10" s="105">
        <f t="shared" ca="1" si="22"/>
        <v>0</v>
      </c>
      <c r="AB10" s="105">
        <f t="shared" ca="1" si="23"/>
        <v>0</v>
      </c>
      <c r="AC10" s="105">
        <f t="shared" ca="1" si="24"/>
        <v>0</v>
      </c>
      <c r="AD10" s="105">
        <f t="shared" ca="1" si="54"/>
        <v>0</v>
      </c>
      <c r="AE10" s="125">
        <f t="shared" ca="1" si="26"/>
        <v>0</v>
      </c>
      <c r="AF10" s="105">
        <f t="shared" ca="1" si="27"/>
        <v>0</v>
      </c>
      <c r="AG10" s="105">
        <f t="shared" ca="1" si="28"/>
        <v>0</v>
      </c>
      <c r="AH10" s="105">
        <f t="shared" ca="1" si="29"/>
        <v>0</v>
      </c>
      <c r="AI10" s="105">
        <f t="shared" ca="1" si="30"/>
        <v>0</v>
      </c>
      <c r="AJ10" s="105">
        <f t="shared" ca="1" si="31"/>
        <v>0</v>
      </c>
      <c r="AK10" s="105">
        <f t="shared" ca="1" si="55"/>
        <v>0</v>
      </c>
      <c r="AL10" s="125">
        <f t="shared" ca="1" si="33"/>
        <v>0</v>
      </c>
      <c r="AM10" s="105">
        <f t="shared" ca="1" si="34"/>
        <v>0</v>
      </c>
      <c r="AN10" s="105">
        <f t="shared" ca="1" si="35"/>
        <v>0</v>
      </c>
      <c r="AO10" s="105">
        <f t="shared" ca="1" si="36"/>
        <v>0</v>
      </c>
      <c r="AP10" s="105">
        <f t="shared" ca="1" si="37"/>
        <v>0</v>
      </c>
      <c r="AQ10" s="105">
        <f t="shared" ca="1" si="38"/>
        <v>0</v>
      </c>
      <c r="AR10" s="105">
        <f t="shared" ca="1" si="56"/>
        <v>0</v>
      </c>
      <c r="AS10" s="125">
        <f t="shared" ca="1" si="40"/>
        <v>0</v>
      </c>
      <c r="AT10" s="105">
        <f t="shared" ca="1" si="41"/>
        <v>0</v>
      </c>
      <c r="AU10" s="105">
        <f t="shared" ca="1" si="42"/>
        <v>0</v>
      </c>
      <c r="AV10" s="105">
        <f t="shared" ca="1" si="43"/>
        <v>0</v>
      </c>
      <c r="AW10" s="105">
        <f t="shared" ca="1" si="44"/>
        <v>0</v>
      </c>
      <c r="AX10" s="105">
        <f t="shared" ca="1" si="45"/>
        <v>0</v>
      </c>
      <c r="AY10" s="105">
        <f t="shared" ca="1" si="57"/>
        <v>0</v>
      </c>
    </row>
    <row r="11" spans="1:51">
      <c r="A11" s="117" t="s">
        <v>133</v>
      </c>
      <c r="B11" s="110">
        <f t="shared" ca="1" si="47"/>
        <v>0.113</v>
      </c>
      <c r="C11" s="111">
        <f t="shared" ca="1" si="48"/>
        <v>452</v>
      </c>
      <c r="D11" s="112">
        <f t="shared" ca="1" si="49"/>
        <v>22981</v>
      </c>
      <c r="E11" s="113"/>
      <c r="F11" s="114">
        <f t="shared" ca="1" si="3"/>
        <v>0</v>
      </c>
      <c r="G11" s="111">
        <f t="shared" ca="1" si="4"/>
        <v>0</v>
      </c>
      <c r="H11" s="114">
        <f t="shared" ca="1" si="5"/>
        <v>0.113</v>
      </c>
      <c r="I11" s="111">
        <f t="shared" ca="1" si="6"/>
        <v>452</v>
      </c>
      <c r="J11" s="114">
        <f t="shared" ca="1" si="7"/>
        <v>0</v>
      </c>
      <c r="K11" s="111">
        <f t="shared" ca="1" si="8"/>
        <v>0</v>
      </c>
      <c r="L11" s="114">
        <f t="shared" ca="1" si="9"/>
        <v>0</v>
      </c>
      <c r="M11" s="111">
        <f t="shared" ca="1" si="10"/>
        <v>0</v>
      </c>
      <c r="N11" s="115">
        <f t="shared" ca="1" si="50"/>
        <v>0.113</v>
      </c>
      <c r="O11" s="116">
        <f t="shared" ca="1" si="51"/>
        <v>452</v>
      </c>
      <c r="P11" s="125">
        <f t="shared" ca="1" si="12"/>
        <v>22981</v>
      </c>
      <c r="Q11" s="105">
        <f t="shared" ca="1" si="13"/>
        <v>0</v>
      </c>
      <c r="R11" s="105">
        <f t="shared" ca="1" si="14"/>
        <v>0</v>
      </c>
      <c r="S11" s="105">
        <f t="shared" ca="1" si="15"/>
        <v>0</v>
      </c>
      <c r="T11" s="105">
        <f t="shared" ca="1" si="16"/>
        <v>0</v>
      </c>
      <c r="U11" s="105">
        <f t="shared" ca="1" si="17"/>
        <v>0</v>
      </c>
      <c r="V11" s="105">
        <f t="shared" ca="1" si="52"/>
        <v>22981</v>
      </c>
      <c r="W11" s="129">
        <f t="shared" ca="1" si="53"/>
        <v>0</v>
      </c>
      <c r="X11" s="125">
        <f t="shared" ca="1" si="19"/>
        <v>0</v>
      </c>
      <c r="Y11" s="105">
        <f t="shared" ca="1" si="20"/>
        <v>0</v>
      </c>
      <c r="Z11" s="105">
        <f t="shared" ca="1" si="21"/>
        <v>0</v>
      </c>
      <c r="AA11" s="105">
        <f t="shared" ca="1" si="22"/>
        <v>0</v>
      </c>
      <c r="AB11" s="105">
        <f t="shared" ca="1" si="23"/>
        <v>0</v>
      </c>
      <c r="AC11" s="105">
        <f t="shared" ca="1" si="24"/>
        <v>0</v>
      </c>
      <c r="AD11" s="105">
        <f t="shared" ca="1" si="54"/>
        <v>0</v>
      </c>
      <c r="AE11" s="125">
        <f t="shared" ca="1" si="26"/>
        <v>0</v>
      </c>
      <c r="AF11" s="105">
        <f t="shared" ca="1" si="27"/>
        <v>0</v>
      </c>
      <c r="AG11" s="105">
        <f t="shared" ca="1" si="28"/>
        <v>0</v>
      </c>
      <c r="AH11" s="105">
        <f t="shared" ca="1" si="29"/>
        <v>0</v>
      </c>
      <c r="AI11" s="105">
        <f t="shared" ca="1" si="30"/>
        <v>0</v>
      </c>
      <c r="AJ11" s="105">
        <f t="shared" ca="1" si="31"/>
        <v>0</v>
      </c>
      <c r="AK11" s="105">
        <f t="shared" ca="1" si="55"/>
        <v>0</v>
      </c>
      <c r="AL11" s="125">
        <f t="shared" ca="1" si="33"/>
        <v>6636</v>
      </c>
      <c r="AM11" s="105">
        <f t="shared" ca="1" si="34"/>
        <v>0</v>
      </c>
      <c r="AN11" s="105">
        <f t="shared" ca="1" si="35"/>
        <v>0</v>
      </c>
      <c r="AO11" s="105">
        <f t="shared" ca="1" si="36"/>
        <v>0</v>
      </c>
      <c r="AP11" s="105">
        <f t="shared" ca="1" si="37"/>
        <v>0</v>
      </c>
      <c r="AQ11" s="105">
        <f t="shared" ca="1" si="38"/>
        <v>0</v>
      </c>
      <c r="AR11" s="105">
        <f t="shared" ca="1" si="56"/>
        <v>6636</v>
      </c>
      <c r="AS11" s="125">
        <f t="shared" ca="1" si="40"/>
        <v>0</v>
      </c>
      <c r="AT11" s="105">
        <f t="shared" ca="1" si="41"/>
        <v>0</v>
      </c>
      <c r="AU11" s="105">
        <f t="shared" ca="1" si="42"/>
        <v>0</v>
      </c>
      <c r="AV11" s="105">
        <f t="shared" ca="1" si="43"/>
        <v>0</v>
      </c>
      <c r="AW11" s="105">
        <f t="shared" ca="1" si="44"/>
        <v>0</v>
      </c>
      <c r="AX11" s="105">
        <f t="shared" ca="1" si="45"/>
        <v>0</v>
      </c>
      <c r="AY11" s="105">
        <f t="shared" ca="1" si="57"/>
        <v>0</v>
      </c>
    </row>
    <row r="12" spans="1:51">
      <c r="A12" s="117" t="s">
        <v>134</v>
      </c>
      <c r="B12" s="110">
        <f t="shared" ca="1" si="47"/>
        <v>0.26</v>
      </c>
      <c r="C12" s="111">
        <f t="shared" ca="1" si="48"/>
        <v>780</v>
      </c>
      <c r="D12" s="112">
        <f t="shared" ca="1" si="49"/>
        <v>16786</v>
      </c>
      <c r="E12" s="113"/>
      <c r="F12" s="114">
        <f t="shared" ca="1" si="3"/>
        <v>0.26</v>
      </c>
      <c r="G12" s="111">
        <f t="shared" ca="1" si="4"/>
        <v>780</v>
      </c>
      <c r="H12" s="114">
        <f t="shared" ca="1" si="5"/>
        <v>0</v>
      </c>
      <c r="I12" s="111">
        <f t="shared" ca="1" si="6"/>
        <v>0</v>
      </c>
      <c r="J12" s="114">
        <f t="shared" ca="1" si="7"/>
        <v>0</v>
      </c>
      <c r="K12" s="111">
        <f t="shared" ca="1" si="8"/>
        <v>0</v>
      </c>
      <c r="L12" s="114">
        <f t="shared" ca="1" si="9"/>
        <v>0</v>
      </c>
      <c r="M12" s="111">
        <f t="shared" ca="1" si="10"/>
        <v>0</v>
      </c>
      <c r="N12" s="115">
        <f t="shared" ca="1" si="50"/>
        <v>0.26</v>
      </c>
      <c r="O12" s="116">
        <f t="shared" ca="1" si="51"/>
        <v>780</v>
      </c>
      <c r="P12" s="125">
        <f t="shared" ca="1" si="12"/>
        <v>16786</v>
      </c>
      <c r="Q12" s="105">
        <f t="shared" ca="1" si="13"/>
        <v>0</v>
      </c>
      <c r="R12" s="105">
        <f t="shared" ca="1" si="14"/>
        <v>0</v>
      </c>
      <c r="S12" s="105">
        <f t="shared" ca="1" si="15"/>
        <v>0</v>
      </c>
      <c r="T12" s="105">
        <f t="shared" ca="1" si="16"/>
        <v>0</v>
      </c>
      <c r="U12" s="105">
        <f t="shared" ca="1" si="17"/>
        <v>0</v>
      </c>
      <c r="V12" s="105">
        <f t="shared" ca="1" si="52"/>
        <v>16786</v>
      </c>
      <c r="W12" s="129">
        <f t="shared" ca="1" si="53"/>
        <v>0</v>
      </c>
      <c r="X12" s="125">
        <f t="shared" ca="1" si="19"/>
        <v>0</v>
      </c>
      <c r="Y12" s="105">
        <f t="shared" ca="1" si="20"/>
        <v>0</v>
      </c>
      <c r="Z12" s="105">
        <f t="shared" ca="1" si="21"/>
        <v>0</v>
      </c>
      <c r="AA12" s="105">
        <f t="shared" ca="1" si="22"/>
        <v>0</v>
      </c>
      <c r="AB12" s="105">
        <f t="shared" ca="1" si="23"/>
        <v>0</v>
      </c>
      <c r="AC12" s="105">
        <f t="shared" ca="1" si="24"/>
        <v>0</v>
      </c>
      <c r="AD12" s="105">
        <f t="shared" ca="1" si="54"/>
        <v>0</v>
      </c>
      <c r="AE12" s="125">
        <f t="shared" ca="1" si="26"/>
        <v>0</v>
      </c>
      <c r="AF12" s="105">
        <f t="shared" ca="1" si="27"/>
        <v>0</v>
      </c>
      <c r="AG12" s="105">
        <f t="shared" ca="1" si="28"/>
        <v>0</v>
      </c>
      <c r="AH12" s="105">
        <f t="shared" ca="1" si="29"/>
        <v>0</v>
      </c>
      <c r="AI12" s="105">
        <f t="shared" ca="1" si="30"/>
        <v>0</v>
      </c>
      <c r="AJ12" s="105">
        <f t="shared" ca="1" si="31"/>
        <v>0</v>
      </c>
      <c r="AK12" s="105">
        <f t="shared" ca="1" si="55"/>
        <v>0</v>
      </c>
      <c r="AL12" s="125">
        <f t="shared" ca="1" si="33"/>
        <v>5442</v>
      </c>
      <c r="AM12" s="105">
        <f t="shared" ca="1" si="34"/>
        <v>0</v>
      </c>
      <c r="AN12" s="105">
        <f t="shared" ca="1" si="35"/>
        <v>0</v>
      </c>
      <c r="AO12" s="105">
        <f t="shared" ca="1" si="36"/>
        <v>0</v>
      </c>
      <c r="AP12" s="105">
        <f t="shared" ca="1" si="37"/>
        <v>0</v>
      </c>
      <c r="AQ12" s="105">
        <f t="shared" ca="1" si="38"/>
        <v>0</v>
      </c>
      <c r="AR12" s="105">
        <f t="shared" ca="1" si="56"/>
        <v>5442</v>
      </c>
      <c r="AS12" s="125">
        <f t="shared" ca="1" si="40"/>
        <v>0</v>
      </c>
      <c r="AT12" s="105">
        <f t="shared" ca="1" si="41"/>
        <v>0</v>
      </c>
      <c r="AU12" s="105">
        <f t="shared" ca="1" si="42"/>
        <v>0</v>
      </c>
      <c r="AV12" s="105">
        <f t="shared" ca="1" si="43"/>
        <v>0</v>
      </c>
      <c r="AW12" s="105">
        <f t="shared" ca="1" si="44"/>
        <v>0</v>
      </c>
      <c r="AX12" s="105">
        <f t="shared" ca="1" si="45"/>
        <v>0</v>
      </c>
      <c r="AY12" s="105">
        <f t="shared" ca="1" si="57"/>
        <v>0</v>
      </c>
    </row>
    <row r="13" spans="1:51">
      <c r="A13" s="117" t="s">
        <v>135</v>
      </c>
      <c r="B13" s="110">
        <f t="shared" ca="1" si="47"/>
        <v>0.19</v>
      </c>
      <c r="C13" s="111">
        <f t="shared" ca="1" si="48"/>
        <v>665</v>
      </c>
      <c r="D13" s="112">
        <f t="shared" ca="1" si="49"/>
        <v>8658</v>
      </c>
      <c r="E13" s="113"/>
      <c r="F13" s="114">
        <f t="shared" ca="1" si="3"/>
        <v>0</v>
      </c>
      <c r="G13" s="111">
        <f t="shared" ca="1" si="4"/>
        <v>0</v>
      </c>
      <c r="H13" s="114">
        <f t="shared" ca="1" si="5"/>
        <v>0</v>
      </c>
      <c r="I13" s="111">
        <f t="shared" ca="1" si="6"/>
        <v>0</v>
      </c>
      <c r="J13" s="114">
        <f t="shared" ca="1" si="7"/>
        <v>0.19</v>
      </c>
      <c r="K13" s="111">
        <f t="shared" ca="1" si="8"/>
        <v>665</v>
      </c>
      <c r="L13" s="114">
        <f t="shared" ca="1" si="9"/>
        <v>0</v>
      </c>
      <c r="M13" s="111">
        <f t="shared" ca="1" si="10"/>
        <v>0</v>
      </c>
      <c r="N13" s="115">
        <f t="shared" ca="1" si="50"/>
        <v>0.19</v>
      </c>
      <c r="O13" s="116">
        <f t="shared" ca="1" si="51"/>
        <v>665</v>
      </c>
      <c r="P13" s="125">
        <f t="shared" ca="1" si="12"/>
        <v>8658</v>
      </c>
      <c r="Q13" s="105">
        <f t="shared" ca="1" si="13"/>
        <v>0</v>
      </c>
      <c r="R13" s="105">
        <f t="shared" ca="1" si="14"/>
        <v>0</v>
      </c>
      <c r="S13" s="105">
        <f t="shared" ca="1" si="15"/>
        <v>0</v>
      </c>
      <c r="T13" s="105">
        <f t="shared" ca="1" si="16"/>
        <v>0</v>
      </c>
      <c r="U13" s="105">
        <f t="shared" ca="1" si="17"/>
        <v>0</v>
      </c>
      <c r="V13" s="105">
        <f t="shared" ca="1" si="52"/>
        <v>8658</v>
      </c>
      <c r="W13" s="129">
        <f t="shared" ca="1" si="53"/>
        <v>0</v>
      </c>
      <c r="X13" s="125">
        <f t="shared" ca="1" si="19"/>
        <v>0</v>
      </c>
      <c r="Y13" s="105">
        <f t="shared" ca="1" si="20"/>
        <v>0</v>
      </c>
      <c r="Z13" s="105">
        <f t="shared" ca="1" si="21"/>
        <v>0</v>
      </c>
      <c r="AA13" s="105">
        <f t="shared" ca="1" si="22"/>
        <v>0</v>
      </c>
      <c r="AB13" s="105">
        <f t="shared" ca="1" si="23"/>
        <v>0</v>
      </c>
      <c r="AC13" s="105">
        <f t="shared" ca="1" si="24"/>
        <v>0</v>
      </c>
      <c r="AD13" s="105">
        <f t="shared" ca="1" si="54"/>
        <v>0</v>
      </c>
      <c r="AE13" s="125">
        <f t="shared" ca="1" si="26"/>
        <v>494</v>
      </c>
      <c r="AF13" s="105">
        <f t="shared" ca="1" si="27"/>
        <v>0</v>
      </c>
      <c r="AG13" s="105">
        <f t="shared" ca="1" si="28"/>
        <v>0</v>
      </c>
      <c r="AH13" s="105">
        <f t="shared" ca="1" si="29"/>
        <v>0</v>
      </c>
      <c r="AI13" s="105">
        <f t="shared" ca="1" si="30"/>
        <v>0</v>
      </c>
      <c r="AJ13" s="105">
        <f t="shared" ca="1" si="31"/>
        <v>0</v>
      </c>
      <c r="AK13" s="105">
        <f t="shared" ca="1" si="55"/>
        <v>494</v>
      </c>
      <c r="AL13" s="125">
        <f t="shared" ca="1" si="33"/>
        <v>2642</v>
      </c>
      <c r="AM13" s="105">
        <f t="shared" ca="1" si="34"/>
        <v>0</v>
      </c>
      <c r="AN13" s="105">
        <f t="shared" ca="1" si="35"/>
        <v>0</v>
      </c>
      <c r="AO13" s="105">
        <f t="shared" ca="1" si="36"/>
        <v>0</v>
      </c>
      <c r="AP13" s="105">
        <f t="shared" ca="1" si="37"/>
        <v>0</v>
      </c>
      <c r="AQ13" s="105">
        <f t="shared" ca="1" si="38"/>
        <v>0</v>
      </c>
      <c r="AR13" s="105">
        <f t="shared" ca="1" si="56"/>
        <v>2642</v>
      </c>
      <c r="AS13" s="125">
        <f t="shared" ca="1" si="40"/>
        <v>0</v>
      </c>
      <c r="AT13" s="105">
        <f t="shared" ca="1" si="41"/>
        <v>0</v>
      </c>
      <c r="AU13" s="105">
        <f t="shared" ca="1" si="42"/>
        <v>0</v>
      </c>
      <c r="AV13" s="105">
        <f t="shared" ca="1" si="43"/>
        <v>0</v>
      </c>
      <c r="AW13" s="105">
        <f t="shared" ca="1" si="44"/>
        <v>0</v>
      </c>
      <c r="AX13" s="105">
        <f t="shared" ca="1" si="45"/>
        <v>0</v>
      </c>
      <c r="AY13" s="105">
        <f t="shared" ca="1" si="57"/>
        <v>0</v>
      </c>
    </row>
    <row r="14" spans="1:51">
      <c r="A14" s="117" t="s">
        <v>136</v>
      </c>
      <c r="B14" s="110">
        <f t="shared" ca="1" si="47"/>
        <v>0.245</v>
      </c>
      <c r="C14" s="111">
        <f t="shared" ca="1" si="48"/>
        <v>735</v>
      </c>
      <c r="D14" s="112">
        <f t="shared" ca="1" si="49"/>
        <v>6745</v>
      </c>
      <c r="E14" s="113"/>
      <c r="F14" s="114">
        <f t="shared" ca="1" si="3"/>
        <v>0</v>
      </c>
      <c r="G14" s="111">
        <f t="shared" ca="1" si="4"/>
        <v>0</v>
      </c>
      <c r="H14" s="114">
        <f t="shared" ca="1" si="5"/>
        <v>0</v>
      </c>
      <c r="I14" s="111">
        <f t="shared" ca="1" si="6"/>
        <v>0</v>
      </c>
      <c r="J14" s="114">
        <f t="shared" ca="1" si="7"/>
        <v>0.245</v>
      </c>
      <c r="K14" s="111">
        <f t="shared" ca="1" si="8"/>
        <v>735</v>
      </c>
      <c r="L14" s="114">
        <f t="shared" ca="1" si="9"/>
        <v>0</v>
      </c>
      <c r="M14" s="111">
        <f t="shared" ca="1" si="10"/>
        <v>0</v>
      </c>
      <c r="N14" s="115">
        <f t="shared" ca="1" si="50"/>
        <v>0.245</v>
      </c>
      <c r="O14" s="116">
        <f t="shared" ca="1" si="51"/>
        <v>735</v>
      </c>
      <c r="P14" s="125">
        <f t="shared" ca="1" si="12"/>
        <v>6745</v>
      </c>
      <c r="Q14" s="105">
        <f t="shared" ca="1" si="13"/>
        <v>0</v>
      </c>
      <c r="R14" s="105">
        <f t="shared" ca="1" si="14"/>
        <v>0</v>
      </c>
      <c r="S14" s="105">
        <f t="shared" ca="1" si="15"/>
        <v>0</v>
      </c>
      <c r="T14" s="105">
        <f t="shared" ca="1" si="16"/>
        <v>0</v>
      </c>
      <c r="U14" s="105">
        <f t="shared" ca="1" si="17"/>
        <v>0</v>
      </c>
      <c r="V14" s="105">
        <f t="shared" ca="1" si="52"/>
        <v>6745</v>
      </c>
      <c r="W14" s="129">
        <f t="shared" ca="1" si="53"/>
        <v>0</v>
      </c>
      <c r="X14" s="125">
        <f t="shared" ca="1" si="19"/>
        <v>642</v>
      </c>
      <c r="Y14" s="105">
        <f t="shared" ca="1" si="20"/>
        <v>0</v>
      </c>
      <c r="Z14" s="105">
        <f t="shared" ca="1" si="21"/>
        <v>0</v>
      </c>
      <c r="AA14" s="105">
        <f t="shared" ca="1" si="22"/>
        <v>0</v>
      </c>
      <c r="AB14" s="105">
        <f t="shared" ca="1" si="23"/>
        <v>0</v>
      </c>
      <c r="AC14" s="105">
        <f t="shared" ca="1" si="24"/>
        <v>0</v>
      </c>
      <c r="AD14" s="105">
        <f t="shared" ca="1" si="54"/>
        <v>642</v>
      </c>
      <c r="AE14" s="125">
        <f t="shared" ca="1" si="26"/>
        <v>0</v>
      </c>
      <c r="AF14" s="105">
        <f t="shared" ca="1" si="27"/>
        <v>0</v>
      </c>
      <c r="AG14" s="105">
        <f t="shared" ca="1" si="28"/>
        <v>0</v>
      </c>
      <c r="AH14" s="105">
        <f t="shared" ca="1" si="29"/>
        <v>0</v>
      </c>
      <c r="AI14" s="105">
        <f t="shared" ca="1" si="30"/>
        <v>0</v>
      </c>
      <c r="AJ14" s="105">
        <f t="shared" ca="1" si="31"/>
        <v>0</v>
      </c>
      <c r="AK14" s="105">
        <f t="shared" ca="1" si="55"/>
        <v>0</v>
      </c>
      <c r="AL14" s="125">
        <f t="shared" ca="1" si="33"/>
        <v>0</v>
      </c>
      <c r="AM14" s="105">
        <f t="shared" ca="1" si="34"/>
        <v>0</v>
      </c>
      <c r="AN14" s="105">
        <f t="shared" ca="1" si="35"/>
        <v>0</v>
      </c>
      <c r="AO14" s="105">
        <f t="shared" ca="1" si="36"/>
        <v>0</v>
      </c>
      <c r="AP14" s="105">
        <f t="shared" ca="1" si="37"/>
        <v>0</v>
      </c>
      <c r="AQ14" s="105">
        <f t="shared" ca="1" si="38"/>
        <v>0</v>
      </c>
      <c r="AR14" s="105">
        <f t="shared" ca="1" si="56"/>
        <v>0</v>
      </c>
      <c r="AS14" s="125">
        <f t="shared" ca="1" si="40"/>
        <v>0</v>
      </c>
      <c r="AT14" s="105">
        <f t="shared" ca="1" si="41"/>
        <v>0</v>
      </c>
      <c r="AU14" s="105">
        <f t="shared" ca="1" si="42"/>
        <v>0</v>
      </c>
      <c r="AV14" s="105">
        <f t="shared" ca="1" si="43"/>
        <v>0</v>
      </c>
      <c r="AW14" s="105">
        <f t="shared" ca="1" si="44"/>
        <v>0</v>
      </c>
      <c r="AX14" s="105">
        <f t="shared" ca="1" si="45"/>
        <v>0</v>
      </c>
      <c r="AY14" s="105">
        <f t="shared" ca="1" si="57"/>
        <v>0</v>
      </c>
    </row>
    <row r="15" spans="1:51">
      <c r="A15" s="117" t="s">
        <v>137</v>
      </c>
      <c r="B15" s="110">
        <f t="shared" ca="1" si="47"/>
        <v>0.27</v>
      </c>
      <c r="C15" s="111">
        <f t="shared" ca="1" si="48"/>
        <v>870</v>
      </c>
      <c r="D15" s="112">
        <f t="shared" ca="1" si="49"/>
        <v>20839</v>
      </c>
      <c r="E15" s="113"/>
      <c r="F15" s="114">
        <f t="shared" ca="1" si="3"/>
        <v>0.27</v>
      </c>
      <c r="G15" s="111">
        <f t="shared" ca="1" si="4"/>
        <v>870</v>
      </c>
      <c r="H15" s="114">
        <f t="shared" ca="1" si="5"/>
        <v>0</v>
      </c>
      <c r="I15" s="111">
        <f t="shared" ca="1" si="6"/>
        <v>0</v>
      </c>
      <c r="J15" s="114">
        <f t="shared" ca="1" si="7"/>
        <v>0</v>
      </c>
      <c r="K15" s="111">
        <f t="shared" ca="1" si="8"/>
        <v>0</v>
      </c>
      <c r="L15" s="114">
        <f t="shared" ca="1" si="9"/>
        <v>0</v>
      </c>
      <c r="M15" s="111">
        <f t="shared" ca="1" si="10"/>
        <v>0</v>
      </c>
      <c r="N15" s="115">
        <f t="shared" ca="1" si="50"/>
        <v>0.27</v>
      </c>
      <c r="O15" s="116">
        <f t="shared" ca="1" si="51"/>
        <v>870</v>
      </c>
      <c r="P15" s="125">
        <f t="shared" ca="1" si="12"/>
        <v>20839</v>
      </c>
      <c r="Q15" s="105">
        <f t="shared" ca="1" si="13"/>
        <v>0</v>
      </c>
      <c r="R15" s="105">
        <f t="shared" ca="1" si="14"/>
        <v>0</v>
      </c>
      <c r="S15" s="105">
        <f t="shared" ca="1" si="15"/>
        <v>0</v>
      </c>
      <c r="T15" s="105">
        <f t="shared" ca="1" si="16"/>
        <v>0</v>
      </c>
      <c r="U15" s="105">
        <f t="shared" ca="1" si="17"/>
        <v>0</v>
      </c>
      <c r="V15" s="105">
        <f t="shared" ca="1" si="52"/>
        <v>20839</v>
      </c>
      <c r="W15" s="129">
        <f t="shared" ca="1" si="53"/>
        <v>0</v>
      </c>
      <c r="X15" s="125">
        <f t="shared" ca="1" si="19"/>
        <v>0</v>
      </c>
      <c r="Y15" s="105">
        <f t="shared" ca="1" si="20"/>
        <v>0</v>
      </c>
      <c r="Z15" s="105">
        <f t="shared" ca="1" si="21"/>
        <v>0</v>
      </c>
      <c r="AA15" s="105">
        <f t="shared" ca="1" si="22"/>
        <v>0</v>
      </c>
      <c r="AB15" s="105">
        <f t="shared" ca="1" si="23"/>
        <v>0</v>
      </c>
      <c r="AC15" s="105">
        <f t="shared" ca="1" si="24"/>
        <v>0</v>
      </c>
      <c r="AD15" s="105">
        <f t="shared" ca="1" si="54"/>
        <v>0</v>
      </c>
      <c r="AE15" s="125">
        <f t="shared" ca="1" si="26"/>
        <v>0</v>
      </c>
      <c r="AF15" s="105">
        <f t="shared" ca="1" si="27"/>
        <v>0</v>
      </c>
      <c r="AG15" s="105">
        <f t="shared" ca="1" si="28"/>
        <v>0</v>
      </c>
      <c r="AH15" s="105">
        <f t="shared" ca="1" si="29"/>
        <v>0</v>
      </c>
      <c r="AI15" s="105">
        <f t="shared" ca="1" si="30"/>
        <v>0</v>
      </c>
      <c r="AJ15" s="105">
        <f t="shared" ca="1" si="31"/>
        <v>0</v>
      </c>
      <c r="AK15" s="105">
        <f t="shared" ca="1" si="55"/>
        <v>0</v>
      </c>
      <c r="AL15" s="125">
        <f t="shared" ca="1" si="33"/>
        <v>5722</v>
      </c>
      <c r="AM15" s="105">
        <f t="shared" ca="1" si="34"/>
        <v>0</v>
      </c>
      <c r="AN15" s="105">
        <f t="shared" ca="1" si="35"/>
        <v>0</v>
      </c>
      <c r="AO15" s="105">
        <f t="shared" ca="1" si="36"/>
        <v>0</v>
      </c>
      <c r="AP15" s="105">
        <f t="shared" ca="1" si="37"/>
        <v>0</v>
      </c>
      <c r="AQ15" s="105">
        <f t="shared" ca="1" si="38"/>
        <v>0</v>
      </c>
      <c r="AR15" s="105">
        <f t="shared" ca="1" si="56"/>
        <v>5722</v>
      </c>
      <c r="AS15" s="125">
        <f t="shared" ca="1" si="40"/>
        <v>0</v>
      </c>
      <c r="AT15" s="105">
        <f t="shared" ca="1" si="41"/>
        <v>0</v>
      </c>
      <c r="AU15" s="105">
        <f t="shared" ca="1" si="42"/>
        <v>0</v>
      </c>
      <c r="AV15" s="105">
        <f t="shared" ca="1" si="43"/>
        <v>0</v>
      </c>
      <c r="AW15" s="105">
        <f t="shared" ca="1" si="44"/>
        <v>0</v>
      </c>
      <c r="AX15" s="105">
        <f t="shared" ca="1" si="45"/>
        <v>0</v>
      </c>
      <c r="AY15" s="105">
        <f t="shared" ca="1" si="57"/>
        <v>0</v>
      </c>
    </row>
    <row r="16" spans="1:51">
      <c r="A16" s="117" t="s">
        <v>138</v>
      </c>
      <c r="B16" s="110">
        <f t="shared" ca="1" si="47"/>
        <v>0.08</v>
      </c>
      <c r="C16" s="111">
        <f t="shared" ca="1" si="48"/>
        <v>240</v>
      </c>
      <c r="D16" s="112">
        <f t="shared" ca="1" si="49"/>
        <v>118</v>
      </c>
      <c r="E16" s="113"/>
      <c r="F16" s="114">
        <f t="shared" ca="1" si="3"/>
        <v>0</v>
      </c>
      <c r="G16" s="111">
        <f t="shared" ca="1" si="4"/>
        <v>0</v>
      </c>
      <c r="H16" s="114">
        <f t="shared" ca="1" si="5"/>
        <v>0</v>
      </c>
      <c r="I16" s="111">
        <f t="shared" ca="1" si="6"/>
        <v>0</v>
      </c>
      <c r="J16" s="114">
        <f t="shared" ca="1" si="7"/>
        <v>0</v>
      </c>
      <c r="K16" s="111">
        <f t="shared" ca="1" si="8"/>
        <v>0</v>
      </c>
      <c r="L16" s="114">
        <f t="shared" ca="1" si="9"/>
        <v>0.08</v>
      </c>
      <c r="M16" s="111">
        <f t="shared" ca="1" si="10"/>
        <v>240</v>
      </c>
      <c r="N16" s="115">
        <f t="shared" ca="1" si="50"/>
        <v>0.08</v>
      </c>
      <c r="O16" s="116">
        <f t="shared" ca="1" si="51"/>
        <v>240</v>
      </c>
      <c r="P16" s="125">
        <f t="shared" ca="1" si="12"/>
        <v>118</v>
      </c>
      <c r="Q16" s="105">
        <f t="shared" ca="1" si="13"/>
        <v>0</v>
      </c>
      <c r="R16" s="105">
        <f t="shared" ca="1" si="14"/>
        <v>0</v>
      </c>
      <c r="S16" s="105">
        <f t="shared" ca="1" si="15"/>
        <v>0</v>
      </c>
      <c r="T16" s="105">
        <f t="shared" ca="1" si="16"/>
        <v>0</v>
      </c>
      <c r="U16" s="105">
        <f t="shared" ca="1" si="17"/>
        <v>0</v>
      </c>
      <c r="V16" s="105">
        <f t="shared" ca="1" si="52"/>
        <v>118</v>
      </c>
      <c r="W16" s="129">
        <f t="shared" ca="1" si="53"/>
        <v>0</v>
      </c>
      <c r="X16" s="125">
        <f t="shared" ca="1" si="19"/>
        <v>0</v>
      </c>
      <c r="Y16" s="105">
        <f t="shared" ca="1" si="20"/>
        <v>0</v>
      </c>
      <c r="Z16" s="105">
        <f t="shared" ca="1" si="21"/>
        <v>0</v>
      </c>
      <c r="AA16" s="105">
        <f t="shared" ca="1" si="22"/>
        <v>0</v>
      </c>
      <c r="AB16" s="105">
        <f t="shared" ca="1" si="23"/>
        <v>0</v>
      </c>
      <c r="AC16" s="105">
        <f t="shared" ca="1" si="24"/>
        <v>0</v>
      </c>
      <c r="AD16" s="105">
        <f t="shared" ca="1" si="54"/>
        <v>0</v>
      </c>
      <c r="AE16" s="125">
        <f t="shared" ca="1" si="26"/>
        <v>0</v>
      </c>
      <c r="AF16" s="105">
        <f t="shared" ca="1" si="27"/>
        <v>0</v>
      </c>
      <c r="AG16" s="105">
        <f t="shared" ca="1" si="28"/>
        <v>0</v>
      </c>
      <c r="AH16" s="105">
        <f t="shared" ca="1" si="29"/>
        <v>0</v>
      </c>
      <c r="AI16" s="105">
        <f t="shared" ca="1" si="30"/>
        <v>0</v>
      </c>
      <c r="AJ16" s="105">
        <f t="shared" ca="1" si="31"/>
        <v>0</v>
      </c>
      <c r="AK16" s="105">
        <f t="shared" ca="1" si="55"/>
        <v>0</v>
      </c>
      <c r="AL16" s="125">
        <f t="shared" ca="1" si="33"/>
        <v>0</v>
      </c>
      <c r="AM16" s="105">
        <f t="shared" ca="1" si="34"/>
        <v>0</v>
      </c>
      <c r="AN16" s="105">
        <f t="shared" ca="1" si="35"/>
        <v>0</v>
      </c>
      <c r="AO16" s="105">
        <f t="shared" ca="1" si="36"/>
        <v>0</v>
      </c>
      <c r="AP16" s="105">
        <f t="shared" ca="1" si="37"/>
        <v>0</v>
      </c>
      <c r="AQ16" s="105">
        <f t="shared" ca="1" si="38"/>
        <v>0</v>
      </c>
      <c r="AR16" s="105">
        <f t="shared" ca="1" si="56"/>
        <v>0</v>
      </c>
      <c r="AS16" s="125">
        <f t="shared" ca="1" si="40"/>
        <v>0</v>
      </c>
      <c r="AT16" s="105">
        <f t="shared" ca="1" si="41"/>
        <v>0</v>
      </c>
      <c r="AU16" s="105">
        <f t="shared" ca="1" si="42"/>
        <v>0</v>
      </c>
      <c r="AV16" s="105">
        <f t="shared" ca="1" si="43"/>
        <v>0</v>
      </c>
      <c r="AW16" s="105">
        <f t="shared" ca="1" si="44"/>
        <v>0</v>
      </c>
      <c r="AX16" s="105">
        <f t="shared" ca="1" si="45"/>
        <v>0</v>
      </c>
      <c r="AY16" s="105">
        <f t="shared" ca="1" si="57"/>
        <v>0</v>
      </c>
    </row>
    <row r="17" spans="1:51">
      <c r="A17" s="117" t="s">
        <v>139</v>
      </c>
      <c r="B17" s="110">
        <f t="shared" ca="1" si="47"/>
        <v>0.06</v>
      </c>
      <c r="C17" s="111">
        <f t="shared" ca="1" si="48"/>
        <v>180</v>
      </c>
      <c r="D17" s="112">
        <f t="shared" ca="1" si="49"/>
        <v>89</v>
      </c>
      <c r="E17" s="113"/>
      <c r="F17" s="114">
        <f t="shared" ca="1" si="3"/>
        <v>0</v>
      </c>
      <c r="G17" s="111">
        <f t="shared" ca="1" si="4"/>
        <v>0</v>
      </c>
      <c r="H17" s="114">
        <f t="shared" ca="1" si="5"/>
        <v>0</v>
      </c>
      <c r="I17" s="111">
        <f t="shared" ca="1" si="6"/>
        <v>0</v>
      </c>
      <c r="J17" s="114">
        <f t="shared" ca="1" si="7"/>
        <v>0</v>
      </c>
      <c r="K17" s="111">
        <f t="shared" ca="1" si="8"/>
        <v>0</v>
      </c>
      <c r="L17" s="114">
        <f t="shared" ca="1" si="9"/>
        <v>0.06</v>
      </c>
      <c r="M17" s="111">
        <f t="shared" ca="1" si="10"/>
        <v>180</v>
      </c>
      <c r="N17" s="115">
        <f t="shared" ca="1" si="50"/>
        <v>0.06</v>
      </c>
      <c r="O17" s="116">
        <f t="shared" ca="1" si="51"/>
        <v>180</v>
      </c>
      <c r="P17" s="125">
        <f t="shared" ca="1" si="12"/>
        <v>89</v>
      </c>
      <c r="Q17" s="105">
        <f t="shared" ca="1" si="13"/>
        <v>0</v>
      </c>
      <c r="R17" s="105">
        <f t="shared" ca="1" si="14"/>
        <v>0</v>
      </c>
      <c r="S17" s="105">
        <f t="shared" ca="1" si="15"/>
        <v>0</v>
      </c>
      <c r="T17" s="105">
        <f t="shared" ca="1" si="16"/>
        <v>0</v>
      </c>
      <c r="U17" s="105">
        <f t="shared" ca="1" si="17"/>
        <v>0</v>
      </c>
      <c r="V17" s="105">
        <f t="shared" ca="1" si="52"/>
        <v>89</v>
      </c>
      <c r="W17" s="129">
        <f t="shared" ca="1" si="53"/>
        <v>0</v>
      </c>
      <c r="X17" s="125">
        <f t="shared" ca="1" si="19"/>
        <v>0</v>
      </c>
      <c r="Y17" s="105">
        <f t="shared" ca="1" si="20"/>
        <v>0</v>
      </c>
      <c r="Z17" s="105">
        <f t="shared" ca="1" si="21"/>
        <v>0</v>
      </c>
      <c r="AA17" s="105">
        <f t="shared" ca="1" si="22"/>
        <v>0</v>
      </c>
      <c r="AB17" s="105">
        <f t="shared" ca="1" si="23"/>
        <v>0</v>
      </c>
      <c r="AC17" s="105">
        <f t="shared" ca="1" si="24"/>
        <v>0</v>
      </c>
      <c r="AD17" s="105">
        <f t="shared" ca="1" si="54"/>
        <v>0</v>
      </c>
      <c r="AE17" s="125">
        <f t="shared" ca="1" si="26"/>
        <v>0</v>
      </c>
      <c r="AF17" s="105">
        <f t="shared" ca="1" si="27"/>
        <v>0</v>
      </c>
      <c r="AG17" s="105">
        <f t="shared" ca="1" si="28"/>
        <v>0</v>
      </c>
      <c r="AH17" s="105">
        <f t="shared" ca="1" si="29"/>
        <v>0</v>
      </c>
      <c r="AI17" s="105">
        <f t="shared" ca="1" si="30"/>
        <v>0</v>
      </c>
      <c r="AJ17" s="105">
        <f t="shared" ca="1" si="31"/>
        <v>0</v>
      </c>
      <c r="AK17" s="105">
        <f t="shared" ca="1" si="55"/>
        <v>0</v>
      </c>
      <c r="AL17" s="125">
        <f t="shared" ca="1" si="33"/>
        <v>0</v>
      </c>
      <c r="AM17" s="105">
        <f t="shared" ca="1" si="34"/>
        <v>0</v>
      </c>
      <c r="AN17" s="105">
        <f t="shared" ca="1" si="35"/>
        <v>0</v>
      </c>
      <c r="AO17" s="105">
        <f t="shared" ca="1" si="36"/>
        <v>0</v>
      </c>
      <c r="AP17" s="105">
        <f t="shared" ca="1" si="37"/>
        <v>0</v>
      </c>
      <c r="AQ17" s="105">
        <f t="shared" ca="1" si="38"/>
        <v>0</v>
      </c>
      <c r="AR17" s="105">
        <f t="shared" ca="1" si="56"/>
        <v>0</v>
      </c>
      <c r="AS17" s="125">
        <f t="shared" ca="1" si="40"/>
        <v>0</v>
      </c>
      <c r="AT17" s="105">
        <f t="shared" ca="1" si="41"/>
        <v>0</v>
      </c>
      <c r="AU17" s="105">
        <f t="shared" ca="1" si="42"/>
        <v>0</v>
      </c>
      <c r="AV17" s="105">
        <f t="shared" ca="1" si="43"/>
        <v>0</v>
      </c>
      <c r="AW17" s="105">
        <f t="shared" ca="1" si="44"/>
        <v>0</v>
      </c>
      <c r="AX17" s="105">
        <f t="shared" ca="1" si="45"/>
        <v>0</v>
      </c>
      <c r="AY17" s="105">
        <f t="shared" ca="1" si="57"/>
        <v>0</v>
      </c>
    </row>
    <row r="18" spans="1:51">
      <c r="A18" s="118" t="s">
        <v>90</v>
      </c>
      <c r="B18" s="119">
        <f ca="1">SUM(B4:B17)</f>
        <v>2.1220000000000003</v>
      </c>
      <c r="C18" s="120">
        <f ca="1">SUM(C4:C17)</f>
        <v>6734</v>
      </c>
      <c r="D18" s="121">
        <f ca="1">SUM(D4:D17)</f>
        <v>121894</v>
      </c>
      <c r="E18" s="122"/>
      <c r="F18" s="119">
        <f t="shared" ref="F18:O18" ca="1" si="58">SUM(F4:F17)</f>
        <v>1.014</v>
      </c>
      <c r="G18" s="120">
        <f t="shared" ca="1" si="58"/>
        <v>3102</v>
      </c>
      <c r="H18" s="119">
        <f t="shared" ca="1" si="58"/>
        <v>0.153</v>
      </c>
      <c r="I18" s="120">
        <f t="shared" ca="1" si="58"/>
        <v>672</v>
      </c>
      <c r="J18" s="119">
        <f t="shared" ca="1" si="58"/>
        <v>0.66999999999999993</v>
      </c>
      <c r="K18" s="120">
        <f t="shared" ca="1" si="58"/>
        <v>2105</v>
      </c>
      <c r="L18" s="119">
        <f t="shared" ca="1" si="58"/>
        <v>0.28499999999999998</v>
      </c>
      <c r="M18" s="120">
        <f t="shared" ca="1" si="58"/>
        <v>855</v>
      </c>
      <c r="N18" s="123">
        <f t="shared" ca="1" si="58"/>
        <v>2.1220000000000003</v>
      </c>
      <c r="O18" s="124">
        <f t="shared" ca="1" si="58"/>
        <v>6734</v>
      </c>
      <c r="P18" s="125"/>
      <c r="W18" s="128"/>
    </row>
    <row r="19" spans="1:51">
      <c r="N19" s="110"/>
    </row>
  </sheetData>
  <mergeCells count="18">
    <mergeCell ref="N2:O2"/>
    <mergeCell ref="A1:D1"/>
    <mergeCell ref="F1:M1"/>
    <mergeCell ref="F2:G2"/>
    <mergeCell ref="H2:I2"/>
    <mergeCell ref="J2:K2"/>
    <mergeCell ref="L2:M2"/>
    <mergeCell ref="P2:U2"/>
    <mergeCell ref="V2:V3"/>
    <mergeCell ref="W2:W3"/>
    <mergeCell ref="X2:AC2"/>
    <mergeCell ref="AD2:AD3"/>
    <mergeCell ref="AY2:AY3"/>
    <mergeCell ref="AE2:AJ2"/>
    <mergeCell ref="AK2:AK3"/>
    <mergeCell ref="AL2:AQ2"/>
    <mergeCell ref="AR2:AR3"/>
    <mergeCell ref="AS2:AX2"/>
  </mergeCells>
  <phoneticPr fontId="14" type="noConversion"/>
  <conditionalFormatting sqref="N18">
    <cfRule type="cellIs" dxfId="72" priority="3" operator="notEqual">
      <formula>$B$18</formula>
    </cfRule>
  </conditionalFormatting>
  <conditionalFormatting sqref="O18">
    <cfRule type="cellIs" dxfId="71" priority="2" operator="notEqual">
      <formula>$C$18</formula>
    </cfRule>
  </conditionalFormatting>
  <conditionalFormatting sqref="W4:W17">
    <cfRule type="cellIs" dxfId="7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7D2C-6104-4263-BC3A-2F939993E32E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144</v>
      </c>
      <c r="D1" s="166"/>
      <c r="E1" s="166"/>
      <c r="F1" s="166"/>
      <c r="G1" s="2"/>
      <c r="H1" s="2"/>
      <c r="I1" s="2"/>
      <c r="J1" s="2"/>
      <c r="K1" s="103">
        <f>J2</f>
        <v>9746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145</v>
      </c>
      <c r="D2" s="72"/>
      <c r="E2" s="72"/>
      <c r="F2" s="6"/>
      <c r="G2" s="2"/>
      <c r="H2" s="7"/>
      <c r="I2" s="8" t="s">
        <v>55</v>
      </c>
      <c r="J2" s="167">
        <f>I53</f>
        <v>9746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9746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1790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0.08</v>
      </c>
      <c r="D5" s="14" t="s">
        <v>2</v>
      </c>
      <c r="E5" s="13"/>
      <c r="F5" s="170" t="s">
        <v>80</v>
      </c>
      <c r="G5" s="171"/>
      <c r="H5" s="171"/>
      <c r="I5" s="74">
        <f>J8</f>
        <v>0.08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0.08</v>
      </c>
      <c r="E8" s="23"/>
      <c r="F8" s="52"/>
      <c r="G8" s="67"/>
      <c r="H8" s="67"/>
      <c r="I8" s="53"/>
      <c r="J8" s="132">
        <f>SUM(J10:J13)</f>
        <v>0.08</v>
      </c>
      <c r="K8" s="98">
        <f>SUM(K10:K13)</f>
        <v>340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>
        <v>0.04</v>
      </c>
      <c r="E11" s="27">
        <f>D21</f>
        <v>220</v>
      </c>
      <c r="F11" s="52"/>
      <c r="G11" s="67"/>
      <c r="H11" s="67"/>
      <c r="I11" s="53"/>
      <c r="J11" s="134">
        <f t="shared" si="0"/>
        <v>0.04</v>
      </c>
      <c r="K11" s="70">
        <f t="shared" si="0"/>
        <v>220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0.04</v>
      </c>
      <c r="E13" s="28">
        <f>D32</f>
        <v>120</v>
      </c>
      <c r="F13" s="52"/>
      <c r="G13" s="67"/>
      <c r="H13" s="68"/>
      <c r="I13" s="54"/>
      <c r="J13" s="134">
        <f t="shared" si="0"/>
        <v>0.04</v>
      </c>
      <c r="K13" s="70">
        <f t="shared" si="0"/>
        <v>120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>
        <v>220</v>
      </c>
      <c r="E21" s="101">
        <v>22.82</v>
      </c>
      <c r="F21" s="35">
        <f>ROUND(D21*E21,2)</f>
        <v>5020.3999999999996</v>
      </c>
      <c r="G21" s="36">
        <v>10</v>
      </c>
      <c r="H21" s="36">
        <f t="shared" si="2"/>
        <v>90</v>
      </c>
      <c r="I21" s="35">
        <f t="shared" si="3"/>
        <v>4518.3599999999997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220</v>
      </c>
      <c r="E28" s="102">
        <v>17.36</v>
      </c>
      <c r="F28" s="35">
        <f t="shared" si="5"/>
        <v>3819.2</v>
      </c>
      <c r="G28" s="36">
        <v>10</v>
      </c>
      <c r="H28" s="36">
        <f t="shared" si="2"/>
        <v>90</v>
      </c>
      <c r="I28" s="35">
        <f t="shared" si="3"/>
        <v>3437.28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120</v>
      </c>
      <c r="E32" s="23">
        <v>2.46</v>
      </c>
      <c r="F32" s="35">
        <f>ROUND(D32*E32,2)</f>
        <v>295.2</v>
      </c>
      <c r="G32" s="36">
        <v>100</v>
      </c>
      <c r="H32" s="36">
        <f t="shared" si="2"/>
        <v>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9134.7999999999993</v>
      </c>
      <c r="G36" s="62"/>
      <c r="H36" s="23"/>
      <c r="I36" s="37">
        <f>SUM(I18:I35)</f>
        <v>7955.6399999999994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1790</v>
      </c>
      <c r="G42" s="62"/>
      <c r="H42" s="23"/>
      <c r="I42" s="37">
        <f>F42</f>
        <v>1790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10925</v>
      </c>
      <c r="G53" s="145" t="s">
        <v>143</v>
      </c>
      <c r="H53" s="146"/>
      <c r="I53" s="89">
        <f>ROUND((I36+I40+I42+I44+I46+I49+I52),0)</f>
        <v>9746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49"/>
      <c r="C56" s="149"/>
      <c r="D56" s="149"/>
      <c r="E56" s="149"/>
      <c r="F56" s="149"/>
      <c r="G56" s="149"/>
      <c r="H56" s="149"/>
      <c r="I56" s="149"/>
      <c r="J56" s="149"/>
      <c r="K56" s="149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69" priority="2" operator="equal">
      <formula>0</formula>
    </cfRule>
  </conditionalFormatting>
  <conditionalFormatting sqref="D10:K13">
    <cfRule type="cellIs" dxfId="68" priority="3" operator="equal">
      <formula>0</formula>
    </cfRule>
  </conditionalFormatting>
  <conditionalFormatting sqref="H18:H51">
    <cfRule type="cellIs" dxfId="67" priority="4" operator="equal">
      <formula>100</formula>
    </cfRule>
  </conditionalFormatting>
  <conditionalFormatting sqref="J8">
    <cfRule type="cellIs" dxfId="66" priority="5" operator="notEqual">
      <formula>$D$8</formula>
    </cfRule>
  </conditionalFormatting>
  <conditionalFormatting sqref="M1">
    <cfRule type="cellIs" dxfId="6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F583-2323-4C33-8798-1F56251B6066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146</v>
      </c>
      <c r="D1" s="166"/>
      <c r="E1" s="166"/>
      <c r="F1" s="166"/>
      <c r="G1" s="2"/>
      <c r="H1" s="2"/>
      <c r="I1" s="2"/>
      <c r="J1" s="2"/>
      <c r="K1" s="103">
        <f>J2</f>
        <v>279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147</v>
      </c>
      <c r="D2" s="72"/>
      <c r="E2" s="72"/>
      <c r="F2" s="6"/>
      <c r="G2" s="2"/>
      <c r="H2" s="7"/>
      <c r="I2" s="8" t="s">
        <v>55</v>
      </c>
      <c r="J2" s="167">
        <f>I53</f>
        <v>279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279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4.5999999999999999E-2</v>
      </c>
      <c r="D5" s="14" t="s">
        <v>2</v>
      </c>
      <c r="E5" s="13"/>
      <c r="F5" s="170" t="s">
        <v>80</v>
      </c>
      <c r="G5" s="171"/>
      <c r="H5" s="171"/>
      <c r="I5" s="74">
        <f>J8</f>
        <v>4.4999999999999998E-2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4.4999999999999998E-2</v>
      </c>
      <c r="E8" s="23"/>
      <c r="F8" s="52"/>
      <c r="G8" s="67"/>
      <c r="H8" s="67"/>
      <c r="I8" s="53"/>
      <c r="J8" s="132">
        <f>SUM(J10:J13)</f>
        <v>4.4999999999999998E-2</v>
      </c>
      <c r="K8" s="98">
        <f>SUM(K10:K13)</f>
        <v>135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4.4999999999999998E-2</v>
      </c>
      <c r="E13" s="28">
        <f>D32</f>
        <v>135</v>
      </c>
      <c r="F13" s="52"/>
      <c r="G13" s="67"/>
      <c r="H13" s="68"/>
      <c r="I13" s="54"/>
      <c r="J13" s="134">
        <f t="shared" si="0"/>
        <v>4.4999999999999998E-2</v>
      </c>
      <c r="K13" s="70">
        <f t="shared" si="0"/>
        <v>135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135</v>
      </c>
      <c r="E32" s="23">
        <v>2.46</v>
      </c>
      <c r="F32" s="35">
        <f>ROUND(D32*E32,2)</f>
        <v>332.1</v>
      </c>
      <c r="G32" s="36">
        <v>16</v>
      </c>
      <c r="H32" s="36">
        <f t="shared" si="2"/>
        <v>84</v>
      </c>
      <c r="I32" s="35">
        <f t="shared" si="3"/>
        <v>278.95999999999998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332.1</v>
      </c>
      <c r="G36" s="62"/>
      <c r="H36" s="23"/>
      <c r="I36" s="37">
        <f>SUM(I18:I35)</f>
        <v>278.95999999999998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332</v>
      </c>
      <c r="G53" s="145" t="s">
        <v>143</v>
      </c>
      <c r="H53" s="146"/>
      <c r="I53" s="89">
        <f>ROUND((I36+I40+I42+I44+I46+I49+I52),0)</f>
        <v>279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64" priority="2" operator="equal">
      <formula>0</formula>
    </cfRule>
  </conditionalFormatting>
  <conditionalFormatting sqref="D10:K13">
    <cfRule type="cellIs" dxfId="63" priority="3" operator="equal">
      <formula>0</formula>
    </cfRule>
  </conditionalFormatting>
  <conditionalFormatting sqref="H18:H51">
    <cfRule type="cellIs" dxfId="62" priority="4" operator="equal">
      <formula>100</formula>
    </cfRule>
  </conditionalFormatting>
  <conditionalFormatting sqref="J8">
    <cfRule type="cellIs" dxfId="61" priority="5" operator="notEqual">
      <formula>$D$8</formula>
    </cfRule>
  </conditionalFormatting>
  <conditionalFormatting sqref="M1">
    <cfRule type="cellIs" dxfId="6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6077-64B5-4AD6-8E32-A893891FE62D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148</v>
      </c>
      <c r="D1" s="166"/>
      <c r="E1" s="166"/>
      <c r="F1" s="166"/>
      <c r="G1" s="2"/>
      <c r="H1" s="2"/>
      <c r="I1" s="2"/>
      <c r="J1" s="2"/>
      <c r="K1" s="103">
        <f>J2</f>
        <v>1953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149</v>
      </c>
      <c r="D2" s="72"/>
      <c r="E2" s="72"/>
      <c r="F2" s="6"/>
      <c r="G2" s="2"/>
      <c r="H2" s="7"/>
      <c r="I2" s="8" t="s">
        <v>55</v>
      </c>
      <c r="J2" s="167">
        <f>I53</f>
        <v>1953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1953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0.28499999999999998</v>
      </c>
      <c r="D5" s="14" t="s">
        <v>2</v>
      </c>
      <c r="E5" s="13"/>
      <c r="F5" s="170" t="s">
        <v>80</v>
      </c>
      <c r="G5" s="171"/>
      <c r="H5" s="171"/>
      <c r="I5" s="74">
        <f>J8</f>
        <v>0.19999999999999998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0.19999999999999998</v>
      </c>
      <c r="E8" s="23"/>
      <c r="F8" s="52"/>
      <c r="G8" s="67"/>
      <c r="H8" s="67"/>
      <c r="I8" s="53"/>
      <c r="J8" s="132">
        <f>SUM(J10:J13)</f>
        <v>0.19999999999999998</v>
      </c>
      <c r="K8" s="98">
        <f>SUM(K10:K13)</f>
        <v>600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0.18</v>
      </c>
      <c r="E12" s="28">
        <f>D22+D23</f>
        <v>540</v>
      </c>
      <c r="F12" s="52"/>
      <c r="G12" s="67"/>
      <c r="H12" s="67"/>
      <c r="I12" s="53"/>
      <c r="J12" s="134">
        <f t="shared" si="0"/>
        <v>0.18</v>
      </c>
      <c r="K12" s="70">
        <f t="shared" si="0"/>
        <v>540</v>
      </c>
    </row>
    <row r="13" spans="1:22" ht="12" customHeight="1" thickBot="1">
      <c r="A13" s="20"/>
      <c r="B13" s="21"/>
      <c r="C13" s="51" t="s">
        <v>37</v>
      </c>
      <c r="D13" s="131">
        <v>0.02</v>
      </c>
      <c r="E13" s="28">
        <f>D32</f>
        <v>60</v>
      </c>
      <c r="F13" s="52"/>
      <c r="G13" s="67"/>
      <c r="H13" s="68"/>
      <c r="I13" s="54"/>
      <c r="J13" s="134">
        <f t="shared" si="0"/>
        <v>0.02</v>
      </c>
      <c r="K13" s="70">
        <f t="shared" si="0"/>
        <v>60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540</v>
      </c>
      <c r="E23" s="100">
        <v>2.12</v>
      </c>
      <c r="F23" s="35">
        <f>ROUND(D23*E23,2)</f>
        <v>1144.8</v>
      </c>
      <c r="G23" s="36">
        <v>40</v>
      </c>
      <c r="H23" s="36">
        <f t="shared" si="2"/>
        <v>60</v>
      </c>
      <c r="I23" s="35">
        <f t="shared" si="3"/>
        <v>686.88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540</v>
      </c>
      <c r="E30" s="102">
        <v>11.72</v>
      </c>
      <c r="F30" s="35">
        <f t="shared" si="5"/>
        <v>6328.8</v>
      </c>
      <c r="G30" s="36">
        <v>80</v>
      </c>
      <c r="H30" s="36">
        <f t="shared" si="2"/>
        <v>20</v>
      </c>
      <c r="I30" s="35">
        <f t="shared" si="3"/>
        <v>1265.76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60</v>
      </c>
      <c r="E32" s="23">
        <v>2.46</v>
      </c>
      <c r="F32" s="35">
        <f>ROUND(D32*E32,2)</f>
        <v>147.6</v>
      </c>
      <c r="G32" s="36">
        <v>100</v>
      </c>
      <c r="H32" s="36">
        <f t="shared" si="2"/>
        <v>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7621.2000000000007</v>
      </c>
      <c r="G36" s="62"/>
      <c r="H36" s="23"/>
      <c r="I36" s="37">
        <f>SUM(I18:I35)</f>
        <v>1952.6399999999999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7621</v>
      </c>
      <c r="G53" s="145" t="s">
        <v>143</v>
      </c>
      <c r="H53" s="146"/>
      <c r="I53" s="89">
        <f>ROUND((I36+I40+I42+I44+I46+I49+I52),0)</f>
        <v>1953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59" priority="2" operator="equal">
      <formula>0</formula>
    </cfRule>
  </conditionalFormatting>
  <conditionalFormatting sqref="D10:K13">
    <cfRule type="cellIs" dxfId="58" priority="3" operator="equal">
      <formula>0</formula>
    </cfRule>
  </conditionalFormatting>
  <conditionalFormatting sqref="H18:H51">
    <cfRule type="cellIs" dxfId="57" priority="4" operator="equal">
      <formula>100</formula>
    </cfRule>
  </conditionalFormatting>
  <conditionalFormatting sqref="J8">
    <cfRule type="cellIs" dxfId="56" priority="5" operator="notEqual">
      <formula>$D$8</formula>
    </cfRule>
  </conditionalFormatting>
  <conditionalFormatting sqref="M1">
    <cfRule type="cellIs" dxfId="5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C390-D806-495E-8979-A70EE2B1A45B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150</v>
      </c>
      <c r="D1" s="166"/>
      <c r="E1" s="166"/>
      <c r="F1" s="166"/>
      <c r="G1" s="2"/>
      <c r="H1" s="2"/>
      <c r="I1" s="2"/>
      <c r="J1" s="2"/>
      <c r="K1" s="103">
        <f>J2</f>
        <v>16379</v>
      </c>
      <c r="M1" s="135"/>
    </row>
    <row r="2" spans="1:22" ht="12.75" customHeight="1">
      <c r="A2" s="5"/>
      <c r="B2" s="3" t="s">
        <v>141</v>
      </c>
      <c r="C2" s="71" t="s">
        <v>151</v>
      </c>
      <c r="D2" s="72"/>
      <c r="E2" s="72"/>
      <c r="F2" s="6"/>
      <c r="G2" s="2"/>
      <c r="H2" s="7"/>
      <c r="I2" s="8" t="s">
        <v>55</v>
      </c>
      <c r="J2" s="167">
        <f>I53</f>
        <v>16379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16379</v>
      </c>
      <c r="O4" s="104" t="s">
        <v>119</v>
      </c>
      <c r="P4" s="130">
        <f>I38</f>
        <v>0</v>
      </c>
      <c r="Q4" s="104" t="s">
        <v>120</v>
      </c>
      <c r="R4" s="130">
        <f>I44</f>
        <v>122</v>
      </c>
      <c r="S4" s="104" t="s">
        <v>121</v>
      </c>
      <c r="T4" s="130">
        <f>I42</f>
        <v>4122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0.246</v>
      </c>
      <c r="D5" s="14" t="s">
        <v>2</v>
      </c>
      <c r="E5" s="13"/>
      <c r="F5" s="170" t="s">
        <v>80</v>
      </c>
      <c r="G5" s="171"/>
      <c r="H5" s="171"/>
      <c r="I5" s="74">
        <f>J8</f>
        <v>0.248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0.248</v>
      </c>
      <c r="E8" s="23"/>
      <c r="F8" s="52"/>
      <c r="G8" s="67"/>
      <c r="H8" s="67"/>
      <c r="I8" s="53"/>
      <c r="J8" s="132">
        <f>SUM(J10:J13)</f>
        <v>0.248</v>
      </c>
      <c r="K8" s="98">
        <f>SUM(K10:K13)</f>
        <v>744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0.248</v>
      </c>
      <c r="E10" s="27">
        <f>D18+D19+D20+D24</f>
        <v>744</v>
      </c>
      <c r="F10" s="52"/>
      <c r="G10" s="67"/>
      <c r="H10" s="67"/>
      <c r="I10" s="53"/>
      <c r="J10" s="134">
        <f>D10</f>
        <v>0.248</v>
      </c>
      <c r="K10" s="70">
        <f t="shared" ref="J10:K13" si="0">E10</f>
        <v>744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189</v>
      </c>
      <c r="E20" s="100">
        <v>8.91</v>
      </c>
      <c r="F20" s="35">
        <f>ROUND(D20*E20,2)</f>
        <v>1683.99</v>
      </c>
      <c r="G20" s="36">
        <v>16</v>
      </c>
      <c r="H20" s="36">
        <f t="shared" si="2"/>
        <v>84</v>
      </c>
      <c r="I20" s="35">
        <f t="shared" si="3"/>
        <v>1414.55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555</v>
      </c>
      <c r="E24" s="102">
        <v>4.32</v>
      </c>
      <c r="F24" s="35">
        <f>ROUND(D24*E24,2)</f>
        <v>2397.6</v>
      </c>
      <c r="G24" s="36">
        <v>40</v>
      </c>
      <c r="H24" s="36">
        <f t="shared" si="2"/>
        <v>60</v>
      </c>
      <c r="I24" s="35">
        <f t="shared" si="3"/>
        <v>1438.56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189</v>
      </c>
      <c r="E27" s="102">
        <v>16.68</v>
      </c>
      <c r="F27" s="35">
        <f t="shared" si="5"/>
        <v>3152.52</v>
      </c>
      <c r="G27" s="36">
        <v>16</v>
      </c>
      <c r="H27" s="36">
        <f t="shared" si="2"/>
        <v>84</v>
      </c>
      <c r="I27" s="35">
        <f t="shared" si="3"/>
        <v>2648.12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555</v>
      </c>
      <c r="E31" s="102">
        <v>19.920000000000002</v>
      </c>
      <c r="F31" s="35">
        <f t="shared" si="5"/>
        <v>11055.6</v>
      </c>
      <c r="G31" s="36">
        <v>40</v>
      </c>
      <c r="H31" s="36">
        <f t="shared" si="2"/>
        <v>60</v>
      </c>
      <c r="I31" s="35">
        <f t="shared" si="3"/>
        <v>6633.36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18289.71</v>
      </c>
      <c r="G36" s="62"/>
      <c r="H36" s="23"/>
      <c r="I36" s="37">
        <f>SUM(I18:I35)</f>
        <v>12134.59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4122</v>
      </c>
      <c r="G42" s="62"/>
      <c r="H42" s="23"/>
      <c r="I42" s="37">
        <f>F42</f>
        <v>4122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122</v>
      </c>
      <c r="G44" s="62"/>
      <c r="H44" s="23"/>
      <c r="I44" s="37">
        <f>F44</f>
        <v>122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22534</v>
      </c>
      <c r="G53" s="145" t="s">
        <v>143</v>
      </c>
      <c r="H53" s="146"/>
      <c r="I53" s="89">
        <f>ROUND((I36+I40+I42+I44+I46+I49+I52),0)</f>
        <v>16379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54" priority="2" operator="equal">
      <formula>0</formula>
    </cfRule>
  </conditionalFormatting>
  <conditionalFormatting sqref="D10:K13">
    <cfRule type="cellIs" dxfId="53" priority="3" operator="equal">
      <formula>0</formula>
    </cfRule>
  </conditionalFormatting>
  <conditionalFormatting sqref="H18:H51">
    <cfRule type="cellIs" dxfId="52" priority="4" operator="equal">
      <formula>100</formula>
    </cfRule>
  </conditionalFormatting>
  <conditionalFormatting sqref="J8">
    <cfRule type="cellIs" dxfId="51" priority="5" operator="notEqual">
      <formula>$D$8</formula>
    </cfRule>
  </conditionalFormatting>
  <conditionalFormatting sqref="M1">
    <cfRule type="cellIs" dxfId="5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D159-9366-4A5D-BF13-3F4EB233ECE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152</v>
      </c>
      <c r="D1" s="166"/>
      <c r="E1" s="166"/>
      <c r="F1" s="166"/>
      <c r="G1" s="2"/>
      <c r="H1" s="2"/>
      <c r="I1" s="2"/>
      <c r="J1" s="2"/>
      <c r="K1" s="103">
        <f>J2</f>
        <v>16569</v>
      </c>
      <c r="M1" s="135"/>
    </row>
    <row r="2" spans="1:22" ht="12.75" customHeight="1">
      <c r="A2" s="5"/>
      <c r="B2" s="3" t="s">
        <v>141</v>
      </c>
      <c r="C2" s="71" t="s">
        <v>153</v>
      </c>
      <c r="D2" s="72"/>
      <c r="E2" s="72"/>
      <c r="F2" s="6"/>
      <c r="G2" s="2"/>
      <c r="H2" s="7"/>
      <c r="I2" s="8" t="s">
        <v>55</v>
      </c>
      <c r="J2" s="167">
        <f>I53</f>
        <v>16569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16569</v>
      </c>
      <c r="O4" s="104" t="s">
        <v>119</v>
      </c>
      <c r="P4" s="130">
        <f>I38</f>
        <v>0</v>
      </c>
      <c r="Q4" s="104" t="s">
        <v>120</v>
      </c>
      <c r="R4" s="130">
        <f>I44</f>
        <v>336</v>
      </c>
      <c r="S4" s="104" t="s">
        <v>121</v>
      </c>
      <c r="T4" s="130">
        <f>I42</f>
        <v>4961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0.23699999999999999</v>
      </c>
      <c r="D5" s="14" t="s">
        <v>2</v>
      </c>
      <c r="E5" s="13"/>
      <c r="F5" s="170" t="s">
        <v>80</v>
      </c>
      <c r="G5" s="171"/>
      <c r="H5" s="171"/>
      <c r="I5" s="74">
        <f>J8</f>
        <v>0.23599999999999999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0.23599999999999999</v>
      </c>
      <c r="E8" s="23"/>
      <c r="F8" s="52"/>
      <c r="G8" s="67"/>
      <c r="H8" s="67"/>
      <c r="I8" s="53"/>
      <c r="J8" s="132">
        <f>SUM(J10:J13)</f>
        <v>0.23599999999999999</v>
      </c>
      <c r="K8" s="98">
        <f>SUM(K10:K13)</f>
        <v>708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0.23599999999999999</v>
      </c>
      <c r="E10" s="27">
        <f>D18+D19+D20+D24</f>
        <v>708</v>
      </c>
      <c r="F10" s="52"/>
      <c r="G10" s="67"/>
      <c r="H10" s="67"/>
      <c r="I10" s="53"/>
      <c r="J10" s="134">
        <f>D10</f>
        <v>0.23599999999999999</v>
      </c>
      <c r="K10" s="70">
        <f t="shared" ref="J10:K13" si="0">E10</f>
        <v>708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708</v>
      </c>
      <c r="E20" s="100">
        <v>8.91</v>
      </c>
      <c r="F20" s="35">
        <f>ROUND(D20*E20,2)</f>
        <v>6308.28</v>
      </c>
      <c r="G20" s="36">
        <v>40</v>
      </c>
      <c r="H20" s="36">
        <f t="shared" si="2"/>
        <v>60</v>
      </c>
      <c r="I20" s="35">
        <f t="shared" si="3"/>
        <v>3784.97</v>
      </c>
      <c r="J20" s="187" t="s">
        <v>172</v>
      </c>
      <c r="K20" s="188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87"/>
      <c r="K23" s="188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708</v>
      </c>
      <c r="E27" s="102">
        <v>16.68</v>
      </c>
      <c r="F27" s="35">
        <f t="shared" si="5"/>
        <v>11809.44</v>
      </c>
      <c r="G27" s="36">
        <v>40</v>
      </c>
      <c r="H27" s="36">
        <f t="shared" si="2"/>
        <v>60</v>
      </c>
      <c r="I27" s="35">
        <f t="shared" si="3"/>
        <v>7085.66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>
        <v>236</v>
      </c>
      <c r="E35" s="22">
        <f>ROUND(28.33*0.3,2)</f>
        <v>8.5</v>
      </c>
      <c r="F35" s="35">
        <f t="shared" si="1"/>
        <v>2006</v>
      </c>
      <c r="G35" s="36">
        <v>80</v>
      </c>
      <c r="H35" s="36">
        <f t="shared" si="2"/>
        <v>20</v>
      </c>
      <c r="I35" s="35">
        <f t="shared" si="3"/>
        <v>401.2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20123.72</v>
      </c>
      <c r="G36" s="62"/>
      <c r="H36" s="23"/>
      <c r="I36" s="37">
        <f>SUM(I18:I35)</f>
        <v>11271.83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4961</v>
      </c>
      <c r="G42" s="62"/>
      <c r="H42" s="23"/>
      <c r="I42" s="37">
        <f>F42</f>
        <v>4961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1680</v>
      </c>
      <c r="G44" s="62"/>
      <c r="H44" s="23"/>
      <c r="I44" s="37">
        <v>336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26765</v>
      </c>
      <c r="G53" s="145" t="s">
        <v>143</v>
      </c>
      <c r="H53" s="146"/>
      <c r="I53" s="89">
        <f>ROUND((I36+I40+I42+I44+I46+I49+I52),0)</f>
        <v>16569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182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49" priority="2" operator="equal">
      <formula>0</formula>
    </cfRule>
  </conditionalFormatting>
  <conditionalFormatting sqref="D10:K13">
    <cfRule type="cellIs" dxfId="48" priority="3" operator="equal">
      <formula>0</formula>
    </cfRule>
  </conditionalFormatting>
  <conditionalFormatting sqref="H18:H51">
    <cfRule type="cellIs" dxfId="47" priority="4" operator="equal">
      <formula>100</formula>
    </cfRule>
  </conditionalFormatting>
  <conditionalFormatting sqref="J8">
    <cfRule type="cellIs" dxfId="46" priority="5" operator="notEqual">
      <formula>$D$8</formula>
    </cfRule>
  </conditionalFormatting>
  <conditionalFormatting sqref="M1">
    <cfRule type="cellIs" dxfId="4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5489-7E85-4840-A33B-2FD907331F1B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154</v>
      </c>
      <c r="D1" s="166"/>
      <c r="E1" s="166"/>
      <c r="F1" s="166"/>
      <c r="G1" s="2"/>
      <c r="H1" s="2"/>
      <c r="I1" s="2"/>
      <c r="J1" s="2"/>
      <c r="K1" s="103">
        <f>J2</f>
        <v>295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155</v>
      </c>
      <c r="D2" s="72"/>
      <c r="E2" s="72"/>
      <c r="F2" s="6"/>
      <c r="G2" s="2"/>
      <c r="H2" s="7"/>
      <c r="I2" s="8" t="s">
        <v>55</v>
      </c>
      <c r="J2" s="167">
        <f>I53</f>
        <v>295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295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0.04</v>
      </c>
      <c r="D5" s="14" t="s">
        <v>2</v>
      </c>
      <c r="E5" s="13"/>
      <c r="F5" s="170" t="s">
        <v>80</v>
      </c>
      <c r="G5" s="171"/>
      <c r="H5" s="171"/>
      <c r="I5" s="74">
        <f>J8</f>
        <v>0.04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0.04</v>
      </c>
      <c r="E8" s="23"/>
      <c r="F8" s="52"/>
      <c r="G8" s="67"/>
      <c r="H8" s="67"/>
      <c r="I8" s="53"/>
      <c r="J8" s="132">
        <f>SUM(J10:J13)</f>
        <v>0.04</v>
      </c>
      <c r="K8" s="98">
        <f>SUM(K10:K13)</f>
        <v>120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0.04</v>
      </c>
      <c r="E13" s="28">
        <f>D32</f>
        <v>120</v>
      </c>
      <c r="F13" s="52"/>
      <c r="G13" s="67"/>
      <c r="H13" s="68"/>
      <c r="I13" s="54"/>
      <c r="J13" s="134">
        <f t="shared" si="0"/>
        <v>0.04</v>
      </c>
      <c r="K13" s="70">
        <f t="shared" si="0"/>
        <v>120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120</v>
      </c>
      <c r="E32" s="23">
        <v>2.46</v>
      </c>
      <c r="F32" s="35">
        <f>ROUND(D32*E32,2)</f>
        <v>295.2</v>
      </c>
      <c r="G32" s="36">
        <v>0</v>
      </c>
      <c r="H32" s="36">
        <f t="shared" si="2"/>
        <v>100</v>
      </c>
      <c r="I32" s="35">
        <f t="shared" si="3"/>
        <v>295.2</v>
      </c>
      <c r="J32" s="150" t="s">
        <v>173</v>
      </c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295.2</v>
      </c>
      <c r="G36" s="62"/>
      <c r="H36" s="23"/>
      <c r="I36" s="37">
        <f>SUM(I18:I35)</f>
        <v>295.2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295</v>
      </c>
      <c r="G53" s="145" t="s">
        <v>143</v>
      </c>
      <c r="H53" s="146"/>
      <c r="I53" s="89">
        <f>ROUND((I36+I40+I42+I44+I46+I49+I52),0)</f>
        <v>295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181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44" priority="2" operator="equal">
      <formula>0</formula>
    </cfRule>
  </conditionalFormatting>
  <conditionalFormatting sqref="D10:K13">
    <cfRule type="cellIs" dxfId="43" priority="3" operator="equal">
      <formula>0</formula>
    </cfRule>
  </conditionalFormatting>
  <conditionalFormatting sqref="H18:H51">
    <cfRule type="cellIs" dxfId="42" priority="4" operator="equal">
      <formula>100</formula>
    </cfRule>
  </conditionalFormatting>
  <conditionalFormatting sqref="J8">
    <cfRule type="cellIs" dxfId="41" priority="5" operator="notEqual">
      <formula>$D$8</formula>
    </cfRule>
  </conditionalFormatting>
  <conditionalFormatting sqref="M1">
    <cfRule type="cellIs" dxfId="4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0979-F3CB-419F-9E3E-6A715B31919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156</v>
      </c>
      <c r="D1" s="166"/>
      <c r="E1" s="166"/>
      <c r="F1" s="166"/>
      <c r="G1" s="2"/>
      <c r="H1" s="2"/>
      <c r="I1" s="2"/>
      <c r="J1" s="2"/>
      <c r="K1" s="103">
        <f>J2</f>
        <v>457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157</v>
      </c>
      <c r="D2" s="72"/>
      <c r="E2" s="72"/>
      <c r="F2" s="6"/>
      <c r="G2" s="2"/>
      <c r="H2" s="7"/>
      <c r="I2" s="8" t="s">
        <v>55</v>
      </c>
      <c r="J2" s="167">
        <f>I53</f>
        <v>457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457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6.0999999999999999E-2</v>
      </c>
      <c r="D5" s="14" t="s">
        <v>2</v>
      </c>
      <c r="E5" s="13"/>
      <c r="F5" s="170" t="s">
        <v>80</v>
      </c>
      <c r="G5" s="171"/>
      <c r="H5" s="171"/>
      <c r="I5" s="74">
        <f>J8</f>
        <v>5.5E-2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5.5E-2</v>
      </c>
      <c r="E8" s="23"/>
      <c r="F8" s="52"/>
      <c r="G8" s="67"/>
      <c r="H8" s="67"/>
      <c r="I8" s="53"/>
      <c r="J8" s="132">
        <f>SUM(J10:J13)</f>
        <v>5.5E-2</v>
      </c>
      <c r="K8" s="98">
        <f>SUM(K10:K13)</f>
        <v>165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5.5E-2</v>
      </c>
      <c r="E12" s="28">
        <f>D22+D23</f>
        <v>165</v>
      </c>
      <c r="F12" s="52"/>
      <c r="G12" s="67"/>
      <c r="H12" s="67"/>
      <c r="I12" s="53"/>
      <c r="J12" s="134">
        <f t="shared" si="0"/>
        <v>5.5E-2</v>
      </c>
      <c r="K12" s="70">
        <f t="shared" si="0"/>
        <v>165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165</v>
      </c>
      <c r="E23" s="100">
        <v>2.12</v>
      </c>
      <c r="F23" s="35">
        <f>ROUND(D23*E23,2)</f>
        <v>349.8</v>
      </c>
      <c r="G23" s="36">
        <v>80</v>
      </c>
      <c r="H23" s="36">
        <f t="shared" si="2"/>
        <v>20</v>
      </c>
      <c r="I23" s="35">
        <f t="shared" si="3"/>
        <v>69.959999999999994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165</v>
      </c>
      <c r="E30" s="102">
        <v>11.72</v>
      </c>
      <c r="F30" s="35">
        <f t="shared" si="5"/>
        <v>1933.8</v>
      </c>
      <c r="G30" s="36">
        <v>80</v>
      </c>
      <c r="H30" s="36">
        <f t="shared" si="2"/>
        <v>20</v>
      </c>
      <c r="I30" s="35">
        <f t="shared" si="3"/>
        <v>386.76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2283.6</v>
      </c>
      <c r="G36" s="62"/>
      <c r="H36" s="23"/>
      <c r="I36" s="37">
        <f>SUM(I18:I35)</f>
        <v>456.71999999999997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2284</v>
      </c>
      <c r="G53" s="145" t="s">
        <v>143</v>
      </c>
      <c r="H53" s="146"/>
      <c r="I53" s="89">
        <f>ROUND((I36+I40+I42+I44+I46+I49+I52),0)</f>
        <v>457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39" priority="2" operator="equal">
      <formula>0</formula>
    </cfRule>
  </conditionalFormatting>
  <conditionalFormatting sqref="D10:K13">
    <cfRule type="cellIs" dxfId="38" priority="3" operator="equal">
      <formula>0</formula>
    </cfRule>
  </conditionalFormatting>
  <conditionalFormatting sqref="H18:H51">
    <cfRule type="cellIs" dxfId="37" priority="4" operator="equal">
      <formula>100</formula>
    </cfRule>
  </conditionalFormatting>
  <conditionalFormatting sqref="J8">
    <cfRule type="cellIs" dxfId="36" priority="5" operator="notEqual">
      <formula>$D$8</formula>
    </cfRule>
  </conditionalFormatting>
  <conditionalFormatting sqref="M1">
    <cfRule type="cellIs" dxfId="3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0627-1FED-4675-A7AF-1D06B78C26ED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158</v>
      </c>
      <c r="D1" s="166"/>
      <c r="E1" s="166"/>
      <c r="F1" s="166"/>
      <c r="G1" s="2"/>
      <c r="H1" s="2"/>
      <c r="I1" s="2"/>
      <c r="J1" s="2"/>
      <c r="K1" s="103">
        <f>J2</f>
        <v>22981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159</v>
      </c>
      <c r="D2" s="72"/>
      <c r="E2" s="72"/>
      <c r="F2" s="6"/>
      <c r="G2" s="2"/>
      <c r="H2" s="7"/>
      <c r="I2" s="8" t="s">
        <v>55</v>
      </c>
      <c r="J2" s="167">
        <f>I53</f>
        <v>22981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22981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6636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0.154</v>
      </c>
      <c r="D5" s="14" t="s">
        <v>2</v>
      </c>
      <c r="E5" s="13"/>
      <c r="F5" s="170" t="s">
        <v>80</v>
      </c>
      <c r="G5" s="171"/>
      <c r="H5" s="171"/>
      <c r="I5" s="74">
        <f>J8</f>
        <v>0.113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0.113</v>
      </c>
      <c r="E8" s="23"/>
      <c r="F8" s="52"/>
      <c r="G8" s="67"/>
      <c r="H8" s="67"/>
      <c r="I8" s="53"/>
      <c r="J8" s="132">
        <f>SUM(J10:J13)</f>
        <v>0.113</v>
      </c>
      <c r="K8" s="98">
        <f>SUM(K10:K13)</f>
        <v>452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>
        <v>0.113</v>
      </c>
      <c r="E11" s="27">
        <f>D21</f>
        <v>452</v>
      </c>
      <c r="F11" s="52"/>
      <c r="G11" s="67"/>
      <c r="H11" s="67"/>
      <c r="I11" s="53"/>
      <c r="J11" s="134">
        <f t="shared" si="0"/>
        <v>0.113</v>
      </c>
      <c r="K11" s="70">
        <f t="shared" si="0"/>
        <v>452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>
        <v>452</v>
      </c>
      <c r="E21" s="101">
        <v>22.82</v>
      </c>
      <c r="F21" s="35">
        <f>ROUND(D21*E21,2)</f>
        <v>10314.64</v>
      </c>
      <c r="G21" s="36">
        <v>10</v>
      </c>
      <c r="H21" s="36">
        <f t="shared" si="2"/>
        <v>90</v>
      </c>
      <c r="I21" s="35">
        <f t="shared" si="3"/>
        <v>9283.18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452</v>
      </c>
      <c r="E28" s="102">
        <v>17.36</v>
      </c>
      <c r="F28" s="35">
        <f t="shared" si="5"/>
        <v>7846.72</v>
      </c>
      <c r="G28" s="36">
        <v>10</v>
      </c>
      <c r="H28" s="36">
        <f t="shared" si="2"/>
        <v>90</v>
      </c>
      <c r="I28" s="35">
        <f t="shared" si="3"/>
        <v>7062.05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18161.36</v>
      </c>
      <c r="G36" s="62"/>
      <c r="H36" s="23"/>
      <c r="I36" s="37">
        <f>SUM(I18:I35)</f>
        <v>16345.23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6636</v>
      </c>
      <c r="G42" s="62"/>
      <c r="H42" s="23"/>
      <c r="I42" s="37">
        <f>F42</f>
        <v>6636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24797</v>
      </c>
      <c r="G53" s="145" t="s">
        <v>143</v>
      </c>
      <c r="H53" s="146"/>
      <c r="I53" s="89">
        <f>ROUND((I36+I40+I42+I44+I46+I49+I52),0)</f>
        <v>22981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184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34" priority="2" operator="equal">
      <formula>0</formula>
    </cfRule>
  </conditionalFormatting>
  <conditionalFormatting sqref="D10:K13">
    <cfRule type="cellIs" dxfId="33" priority="3" operator="equal">
      <formula>0</formula>
    </cfRule>
  </conditionalFormatting>
  <conditionalFormatting sqref="H18:H51">
    <cfRule type="cellIs" dxfId="32" priority="4" operator="equal">
      <formula>100</formula>
    </cfRule>
  </conditionalFormatting>
  <conditionalFormatting sqref="J8">
    <cfRule type="cellIs" dxfId="31" priority="5" operator="notEqual">
      <formula>$D$8</formula>
    </cfRule>
  </conditionalFormatting>
  <conditionalFormatting sqref="M1">
    <cfRule type="cellIs" dxfId="3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70F6-FE69-42FE-B375-38C68CC43785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160</v>
      </c>
      <c r="D1" s="166"/>
      <c r="E1" s="166"/>
      <c r="F1" s="166"/>
      <c r="G1" s="2"/>
      <c r="H1" s="2"/>
      <c r="I1" s="2"/>
      <c r="J1" s="2"/>
      <c r="K1" s="103">
        <f>J2</f>
        <v>16786</v>
      </c>
      <c r="M1" s="135"/>
    </row>
    <row r="2" spans="1:22" ht="12.75" customHeight="1">
      <c r="A2" s="5"/>
      <c r="B2" s="3" t="s">
        <v>141</v>
      </c>
      <c r="C2" s="71" t="s">
        <v>161</v>
      </c>
      <c r="D2" s="72"/>
      <c r="E2" s="72"/>
      <c r="F2" s="6"/>
      <c r="G2" s="2"/>
      <c r="H2" s="7"/>
      <c r="I2" s="8" t="s">
        <v>55</v>
      </c>
      <c r="J2" s="167">
        <f>I53</f>
        <v>16786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16786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5442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0.25</v>
      </c>
      <c r="D5" s="14" t="s">
        <v>2</v>
      </c>
      <c r="E5" s="13"/>
      <c r="F5" s="170" t="s">
        <v>80</v>
      </c>
      <c r="G5" s="171"/>
      <c r="H5" s="171"/>
      <c r="I5" s="74">
        <f>J8</f>
        <v>0.26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0.26</v>
      </c>
      <c r="E8" s="23"/>
      <c r="F8" s="52"/>
      <c r="G8" s="67"/>
      <c r="H8" s="67"/>
      <c r="I8" s="53"/>
      <c r="J8" s="132">
        <f>SUM(J10:J13)</f>
        <v>0.26</v>
      </c>
      <c r="K8" s="98">
        <f>SUM(K10:K13)</f>
        <v>780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0.26</v>
      </c>
      <c r="E10" s="27">
        <f>D18+D19+D20+D24</f>
        <v>780</v>
      </c>
      <c r="F10" s="52"/>
      <c r="G10" s="67"/>
      <c r="H10" s="67"/>
      <c r="I10" s="53"/>
      <c r="J10" s="134">
        <f>D10</f>
        <v>0.26</v>
      </c>
      <c r="K10" s="70">
        <f t="shared" ref="J10:K13" si="0">E10</f>
        <v>780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780</v>
      </c>
      <c r="E24" s="102">
        <v>4.32</v>
      </c>
      <c r="F24" s="35">
        <f>ROUND(D24*E24,2)</f>
        <v>3369.6</v>
      </c>
      <c r="G24" s="36">
        <v>40</v>
      </c>
      <c r="H24" s="36">
        <f t="shared" si="2"/>
        <v>60</v>
      </c>
      <c r="I24" s="35">
        <f t="shared" si="3"/>
        <v>2021.76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780</v>
      </c>
      <c r="E31" s="102">
        <v>19.920000000000002</v>
      </c>
      <c r="F31" s="35">
        <f t="shared" si="5"/>
        <v>15537.6</v>
      </c>
      <c r="G31" s="36">
        <v>40</v>
      </c>
      <c r="H31" s="36">
        <f t="shared" si="2"/>
        <v>60</v>
      </c>
      <c r="I31" s="35">
        <f t="shared" si="3"/>
        <v>9322.56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18907.2</v>
      </c>
      <c r="G36" s="62"/>
      <c r="H36" s="23"/>
      <c r="I36" s="37">
        <f>SUM(I18:I35)</f>
        <v>11344.32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5442</v>
      </c>
      <c r="G42" s="62"/>
      <c r="H42" s="23"/>
      <c r="I42" s="37">
        <f>F42</f>
        <v>5442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24349</v>
      </c>
      <c r="G53" s="145" t="s">
        <v>143</v>
      </c>
      <c r="H53" s="146"/>
      <c r="I53" s="89">
        <f>ROUND((I36+I40+I42+I44+I46+I49+I52),0)</f>
        <v>16786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183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58" spans="1:11" ht="12.75" customHeight="1"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6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B58:K58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29" priority="2" operator="equal">
      <formula>0</formula>
    </cfRule>
  </conditionalFormatting>
  <conditionalFormatting sqref="D10:K13">
    <cfRule type="cellIs" dxfId="28" priority="3" operator="equal">
      <formula>0</formula>
    </cfRule>
  </conditionalFormatting>
  <conditionalFormatting sqref="H18:H51">
    <cfRule type="cellIs" dxfId="27" priority="4" operator="equal">
      <formula>100</formula>
    </cfRule>
  </conditionalFormatting>
  <conditionalFormatting sqref="J8">
    <cfRule type="cellIs" dxfId="26" priority="5" operator="notEqual">
      <formula>$D$8</formula>
    </cfRule>
  </conditionalFormatting>
  <conditionalFormatting sqref="M1">
    <cfRule type="cellIs" dxfId="2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2D28-4265-4658-BE58-E6BAE4D07B19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162</v>
      </c>
      <c r="D1" s="166"/>
      <c r="E1" s="166"/>
      <c r="F1" s="166"/>
      <c r="G1" s="2"/>
      <c r="H1" s="2"/>
      <c r="I1" s="2"/>
      <c r="J1" s="2"/>
      <c r="K1" s="103">
        <f>J2</f>
        <v>8658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163</v>
      </c>
      <c r="D2" s="72"/>
      <c r="E2" s="72"/>
      <c r="F2" s="6"/>
      <c r="G2" s="2"/>
      <c r="H2" s="7"/>
      <c r="I2" s="8" t="s">
        <v>55</v>
      </c>
      <c r="J2" s="167">
        <f>I53</f>
        <v>8658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8658</v>
      </c>
      <c r="O4" s="104" t="s">
        <v>119</v>
      </c>
      <c r="P4" s="130">
        <f>I38</f>
        <v>0</v>
      </c>
      <c r="Q4" s="104" t="s">
        <v>120</v>
      </c>
      <c r="R4" s="130">
        <f>I44</f>
        <v>494</v>
      </c>
      <c r="S4" s="104" t="s">
        <v>121</v>
      </c>
      <c r="T4" s="130">
        <f>I42</f>
        <v>2642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0.16500000000000001</v>
      </c>
      <c r="D5" s="14" t="s">
        <v>2</v>
      </c>
      <c r="E5" s="13"/>
      <c r="F5" s="170" t="s">
        <v>80</v>
      </c>
      <c r="G5" s="171"/>
      <c r="H5" s="171"/>
      <c r="I5" s="74">
        <f>J8</f>
        <v>0.19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0.19</v>
      </c>
      <c r="E8" s="23"/>
      <c r="F8" s="52"/>
      <c r="G8" s="67"/>
      <c r="H8" s="67"/>
      <c r="I8" s="53"/>
      <c r="J8" s="132">
        <f>SUM(J10:J13)</f>
        <v>0.19</v>
      </c>
      <c r="K8" s="98">
        <f>SUM(K10:K13)</f>
        <v>665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0.19</v>
      </c>
      <c r="E12" s="28">
        <f>D22+D23</f>
        <v>665</v>
      </c>
      <c r="F12" s="52"/>
      <c r="G12" s="67"/>
      <c r="H12" s="67"/>
      <c r="I12" s="53"/>
      <c r="J12" s="134">
        <f t="shared" si="0"/>
        <v>0.19</v>
      </c>
      <c r="K12" s="70">
        <f t="shared" si="0"/>
        <v>665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665</v>
      </c>
      <c r="E23" s="100">
        <v>2.12</v>
      </c>
      <c r="F23" s="35">
        <f>ROUND(D23*E23,2)</f>
        <v>1409.8</v>
      </c>
      <c r="G23" s="36">
        <v>40</v>
      </c>
      <c r="H23" s="36">
        <f t="shared" si="2"/>
        <v>60</v>
      </c>
      <c r="I23" s="35">
        <f t="shared" si="3"/>
        <v>845.88</v>
      </c>
      <c r="J23" s="150" t="s">
        <v>174</v>
      </c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665</v>
      </c>
      <c r="E30" s="102">
        <v>11.72</v>
      </c>
      <c r="F30" s="35">
        <f t="shared" si="5"/>
        <v>7793.8</v>
      </c>
      <c r="G30" s="36">
        <v>40</v>
      </c>
      <c r="H30" s="36">
        <f t="shared" si="2"/>
        <v>60</v>
      </c>
      <c r="I30" s="35">
        <f t="shared" si="3"/>
        <v>4676.28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9203.6</v>
      </c>
      <c r="G36" s="62"/>
      <c r="H36" s="23"/>
      <c r="I36" s="37">
        <f>SUM(I18:I35)</f>
        <v>5522.16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2642</v>
      </c>
      <c r="G42" s="62"/>
      <c r="H42" s="23"/>
      <c r="I42" s="37">
        <f>F42</f>
        <v>2642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494</v>
      </c>
      <c r="G44" s="62"/>
      <c r="H44" s="23"/>
      <c r="I44" s="37">
        <f>F44</f>
        <v>494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12340</v>
      </c>
      <c r="G53" s="145" t="s">
        <v>143</v>
      </c>
      <c r="H53" s="146"/>
      <c r="I53" s="89">
        <f>ROUND((I36+I40+I42+I44+I46+I49+I52),0)</f>
        <v>8658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185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 t="s">
        <v>186</v>
      </c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B57:K5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24" priority="2" operator="equal">
      <formula>0</formula>
    </cfRule>
  </conditionalFormatting>
  <conditionalFormatting sqref="D10:K13">
    <cfRule type="cellIs" dxfId="23" priority="3" operator="equal">
      <formula>0</formula>
    </cfRule>
  </conditionalFormatting>
  <conditionalFormatting sqref="H18:H51">
    <cfRule type="cellIs" dxfId="22" priority="4" operator="equal">
      <formula>100</formula>
    </cfRule>
  </conditionalFormatting>
  <conditionalFormatting sqref="J8">
    <cfRule type="cellIs" dxfId="21" priority="5" operator="notEqual">
      <formula>$D$8</formula>
    </cfRule>
  </conditionalFormatting>
  <conditionalFormatting sqref="M1">
    <cfRule type="cellIs" dxfId="2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267-824B-467C-A4C7-12C879A8130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164</v>
      </c>
      <c r="D1" s="166"/>
      <c r="E1" s="166"/>
      <c r="F1" s="166"/>
      <c r="G1" s="2"/>
      <c r="H1" s="2"/>
      <c r="I1" s="2"/>
      <c r="J1" s="2"/>
      <c r="K1" s="103">
        <f>J2</f>
        <v>6745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165</v>
      </c>
      <c r="D2" s="72"/>
      <c r="E2" s="72"/>
      <c r="F2" s="6"/>
      <c r="G2" s="2"/>
      <c r="H2" s="7"/>
      <c r="I2" s="8" t="s">
        <v>55</v>
      </c>
      <c r="J2" s="167">
        <f>I53</f>
        <v>6745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6745</v>
      </c>
      <c r="O4" s="104" t="s">
        <v>119</v>
      </c>
      <c r="P4" s="130">
        <f>I38</f>
        <v>642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0.25</v>
      </c>
      <c r="D5" s="14" t="s">
        <v>2</v>
      </c>
      <c r="E5" s="13"/>
      <c r="F5" s="170" t="s">
        <v>80</v>
      </c>
      <c r="G5" s="171"/>
      <c r="H5" s="171"/>
      <c r="I5" s="74">
        <f>J8</f>
        <v>0.245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0.245</v>
      </c>
      <c r="E8" s="23"/>
      <c r="F8" s="52"/>
      <c r="G8" s="67"/>
      <c r="H8" s="67"/>
      <c r="I8" s="53"/>
      <c r="J8" s="132">
        <f>SUM(J10:J13)</f>
        <v>0.245</v>
      </c>
      <c r="K8" s="98">
        <f>SUM(K10:K13)</f>
        <v>735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0.245</v>
      </c>
      <c r="E12" s="28">
        <f>D22+D23</f>
        <v>735</v>
      </c>
      <c r="F12" s="52"/>
      <c r="G12" s="67"/>
      <c r="H12" s="67"/>
      <c r="I12" s="53"/>
      <c r="J12" s="134">
        <f t="shared" si="0"/>
        <v>0.245</v>
      </c>
      <c r="K12" s="70">
        <f t="shared" si="0"/>
        <v>735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735</v>
      </c>
      <c r="E23" s="100">
        <v>2.12</v>
      </c>
      <c r="F23" s="35">
        <f>ROUND(D23*E23,2)</f>
        <v>1558.2</v>
      </c>
      <c r="G23" s="36">
        <v>40</v>
      </c>
      <c r="H23" s="36">
        <f t="shared" si="2"/>
        <v>60</v>
      </c>
      <c r="I23" s="35">
        <f t="shared" si="3"/>
        <v>934.92</v>
      </c>
      <c r="J23" s="150" t="s">
        <v>174</v>
      </c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735</v>
      </c>
      <c r="E30" s="102">
        <v>11.72</v>
      </c>
      <c r="F30" s="35">
        <f t="shared" si="5"/>
        <v>8614.2000000000007</v>
      </c>
      <c r="G30" s="36">
        <v>40</v>
      </c>
      <c r="H30" s="36">
        <f t="shared" si="2"/>
        <v>60</v>
      </c>
      <c r="I30" s="35">
        <f t="shared" si="3"/>
        <v>5168.5200000000004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10172.400000000001</v>
      </c>
      <c r="G36" s="62"/>
      <c r="H36" s="23"/>
      <c r="I36" s="37">
        <f>SUM(I18:I35)</f>
        <v>6103.4400000000005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764</v>
      </c>
      <c r="G38" s="27"/>
      <c r="H38" s="61"/>
      <c r="I38" s="35">
        <v>642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764</v>
      </c>
      <c r="G40" s="62"/>
      <c r="H40" s="23"/>
      <c r="I40" s="40">
        <f>SUM(I38:I39)</f>
        <v>642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10936</v>
      </c>
      <c r="G53" s="145" t="s">
        <v>143</v>
      </c>
      <c r="H53" s="146"/>
      <c r="I53" s="89">
        <f>ROUND((I36+I40+I42+I44+I46+I49+I52),0)</f>
        <v>6745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19" priority="2" operator="equal">
      <formula>0</formula>
    </cfRule>
  </conditionalFormatting>
  <conditionalFormatting sqref="D10:K13">
    <cfRule type="cellIs" dxfId="18" priority="3" operator="equal">
      <formula>0</formula>
    </cfRule>
  </conditionalFormatting>
  <conditionalFormatting sqref="H18:H51">
    <cfRule type="cellIs" dxfId="17" priority="4" operator="equal">
      <formula>100</formula>
    </cfRule>
  </conditionalFormatting>
  <conditionalFormatting sqref="J8">
    <cfRule type="cellIs" dxfId="16" priority="5" operator="notEqual">
      <formula>$D$8</formula>
    </cfRule>
  </conditionalFormatting>
  <conditionalFormatting sqref="M1">
    <cfRule type="cellIs" dxfId="1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FB40-EF22-4F39-BADC-5F704AF90F2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166</v>
      </c>
      <c r="D1" s="166"/>
      <c r="E1" s="166"/>
      <c r="F1" s="166"/>
      <c r="G1" s="2"/>
      <c r="H1" s="2"/>
      <c r="I1" s="2"/>
      <c r="J1" s="2"/>
      <c r="K1" s="103">
        <f>J2</f>
        <v>20839</v>
      </c>
      <c r="M1" s="135"/>
    </row>
    <row r="2" spans="1:22" ht="12.75" customHeight="1">
      <c r="A2" s="5"/>
      <c r="B2" s="3" t="s">
        <v>141</v>
      </c>
      <c r="C2" s="72" t="s">
        <v>167</v>
      </c>
      <c r="D2" s="72"/>
      <c r="E2" s="72"/>
      <c r="F2" s="6"/>
      <c r="G2" s="2"/>
      <c r="H2" s="7"/>
      <c r="I2" s="8" t="s">
        <v>55</v>
      </c>
      <c r="J2" s="167">
        <f>I53</f>
        <v>20839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20839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5722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0.26600000000000001</v>
      </c>
      <c r="D5" s="14" t="s">
        <v>2</v>
      </c>
      <c r="E5" s="13"/>
      <c r="F5" s="170" t="s">
        <v>80</v>
      </c>
      <c r="G5" s="171"/>
      <c r="H5" s="171"/>
      <c r="I5" s="74">
        <f>J8</f>
        <v>0.27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0.27</v>
      </c>
      <c r="E8" s="23"/>
      <c r="F8" s="52"/>
      <c r="G8" s="67"/>
      <c r="H8" s="67"/>
      <c r="I8" s="53"/>
      <c r="J8" s="132">
        <f>SUM(J10:J13)</f>
        <v>0.27</v>
      </c>
      <c r="K8" s="98">
        <f>SUM(K10:K13)</f>
        <v>870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0.27</v>
      </c>
      <c r="E10" s="27">
        <f>D18+D19+D20+D24</f>
        <v>870</v>
      </c>
      <c r="F10" s="52"/>
      <c r="G10" s="67"/>
      <c r="H10" s="67"/>
      <c r="I10" s="53"/>
      <c r="J10" s="134">
        <f>D10</f>
        <v>0.27</v>
      </c>
      <c r="K10" s="70">
        <f t="shared" ref="J10:K13" si="0">E10</f>
        <v>870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630</v>
      </c>
      <c r="E20" s="100">
        <v>8.91</v>
      </c>
      <c r="F20" s="35">
        <f>ROUND(D20*E20,2)</f>
        <v>5613.3</v>
      </c>
      <c r="G20" s="36">
        <v>16</v>
      </c>
      <c r="H20" s="36">
        <f t="shared" si="2"/>
        <v>84</v>
      </c>
      <c r="I20" s="35">
        <f t="shared" si="3"/>
        <v>4715.17</v>
      </c>
      <c r="J20" s="187" t="s">
        <v>175</v>
      </c>
      <c r="K20" s="188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87"/>
      <c r="K23" s="188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240</v>
      </c>
      <c r="E24" s="102">
        <v>4.32</v>
      </c>
      <c r="F24" s="35">
        <f>ROUND(D24*E24,2)</f>
        <v>1036.8</v>
      </c>
      <c r="G24" s="36">
        <v>16</v>
      </c>
      <c r="H24" s="36">
        <f t="shared" si="2"/>
        <v>84</v>
      </c>
      <c r="I24" s="35">
        <f t="shared" si="3"/>
        <v>870.91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630</v>
      </c>
      <c r="E27" s="102">
        <v>16.68</v>
      </c>
      <c r="F27" s="35">
        <f t="shared" si="5"/>
        <v>10508.4</v>
      </c>
      <c r="G27" s="36">
        <v>40</v>
      </c>
      <c r="H27" s="36">
        <f t="shared" si="2"/>
        <v>60</v>
      </c>
      <c r="I27" s="35">
        <f t="shared" si="3"/>
        <v>6305.04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240</v>
      </c>
      <c r="E31" s="102">
        <v>19.920000000000002</v>
      </c>
      <c r="F31" s="35">
        <f t="shared" si="5"/>
        <v>4780.8</v>
      </c>
      <c r="G31" s="36">
        <v>40</v>
      </c>
      <c r="H31" s="36">
        <f t="shared" si="2"/>
        <v>60</v>
      </c>
      <c r="I31" s="35">
        <f t="shared" si="3"/>
        <v>2868.48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>
        <v>210</v>
      </c>
      <c r="E35" s="22">
        <f>ROUND(28.33*0.3,2)</f>
        <v>8.5</v>
      </c>
      <c r="F35" s="35">
        <f t="shared" si="1"/>
        <v>1785</v>
      </c>
      <c r="G35" s="36">
        <v>80</v>
      </c>
      <c r="H35" s="36">
        <f t="shared" si="2"/>
        <v>20</v>
      </c>
      <c r="I35" s="35">
        <f t="shared" si="3"/>
        <v>357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23724.3</v>
      </c>
      <c r="G36" s="62"/>
      <c r="H36" s="23"/>
      <c r="I36" s="37">
        <f>SUM(I18:I35)</f>
        <v>15116.599999999999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5722</v>
      </c>
      <c r="G42" s="62"/>
      <c r="H42" s="23"/>
      <c r="I42" s="37">
        <f>F42</f>
        <v>5722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29446</v>
      </c>
      <c r="G53" s="145" t="s">
        <v>143</v>
      </c>
      <c r="H53" s="146"/>
      <c r="I53" s="89">
        <f>ROUND((I36+I40+I42+I44+I46+I49+I52),0)</f>
        <v>20839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182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14" priority="2" operator="equal">
      <formula>0</formula>
    </cfRule>
  </conditionalFormatting>
  <conditionalFormatting sqref="D10:K13">
    <cfRule type="cellIs" dxfId="13" priority="3" operator="equal">
      <formula>0</formula>
    </cfRule>
  </conditionalFormatting>
  <conditionalFormatting sqref="H18:H51">
    <cfRule type="cellIs" dxfId="12" priority="4" operator="equal">
      <formula>100</formula>
    </cfRule>
  </conditionalFormatting>
  <conditionalFormatting sqref="J8">
    <cfRule type="cellIs" dxfId="11" priority="5" operator="notEqual">
      <formula>$D$8</formula>
    </cfRule>
  </conditionalFormatting>
  <conditionalFormatting sqref="M1">
    <cfRule type="cellIs" dxfId="1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6464-9375-4CD1-A351-C23F63D2AE84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168</v>
      </c>
      <c r="D1" s="166"/>
      <c r="E1" s="166"/>
      <c r="F1" s="166"/>
      <c r="G1" s="2"/>
      <c r="H1" s="2"/>
      <c r="I1" s="2"/>
      <c r="J1" s="2"/>
      <c r="K1" s="103">
        <f>J2</f>
        <v>118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169</v>
      </c>
      <c r="D2" s="72"/>
      <c r="E2" s="72"/>
      <c r="F2" s="6"/>
      <c r="G2" s="2"/>
      <c r="H2" s="7"/>
      <c r="I2" s="8" t="s">
        <v>55</v>
      </c>
      <c r="J2" s="167">
        <f>I53</f>
        <v>118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118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7.4999999999999997E-2</v>
      </c>
      <c r="D5" s="14" t="s">
        <v>2</v>
      </c>
      <c r="E5" s="13"/>
      <c r="F5" s="170" t="s">
        <v>80</v>
      </c>
      <c r="G5" s="171"/>
      <c r="H5" s="171"/>
      <c r="I5" s="74">
        <f>J8</f>
        <v>0.08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0.08</v>
      </c>
      <c r="E8" s="23"/>
      <c r="F8" s="52"/>
      <c r="G8" s="67"/>
      <c r="H8" s="67"/>
      <c r="I8" s="53"/>
      <c r="J8" s="132">
        <f>SUM(J10:J13)</f>
        <v>0.08</v>
      </c>
      <c r="K8" s="98">
        <f>SUM(K10:K13)</f>
        <v>240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0.08</v>
      </c>
      <c r="E13" s="28">
        <f>D32</f>
        <v>240</v>
      </c>
      <c r="F13" s="52"/>
      <c r="G13" s="67"/>
      <c r="H13" s="68"/>
      <c r="I13" s="54"/>
      <c r="J13" s="134">
        <f t="shared" si="0"/>
        <v>0.08</v>
      </c>
      <c r="K13" s="70">
        <f t="shared" si="0"/>
        <v>240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240</v>
      </c>
      <c r="E32" s="23">
        <v>2.46</v>
      </c>
      <c r="F32" s="35">
        <f>ROUND(D32*E32,2)</f>
        <v>590.4</v>
      </c>
      <c r="G32" s="36">
        <v>80</v>
      </c>
      <c r="H32" s="36">
        <f t="shared" si="2"/>
        <v>20</v>
      </c>
      <c r="I32" s="35">
        <f t="shared" si="3"/>
        <v>118.08</v>
      </c>
      <c r="J32" s="150" t="s">
        <v>176</v>
      </c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590.4</v>
      </c>
      <c r="G36" s="62"/>
      <c r="H36" s="23"/>
      <c r="I36" s="37">
        <f>SUM(I18:I35)</f>
        <v>118.08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590</v>
      </c>
      <c r="G53" s="145" t="s">
        <v>143</v>
      </c>
      <c r="H53" s="146"/>
      <c r="I53" s="89">
        <f>ROUND((I36+I40+I42+I44+I46+I49+I52),0)</f>
        <v>118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187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9" priority="2" operator="equal">
      <formula>0</formula>
    </cfRule>
  </conditionalFormatting>
  <conditionalFormatting sqref="D10:K13">
    <cfRule type="cellIs" dxfId="8" priority="3" operator="equal">
      <formula>0</formula>
    </cfRule>
  </conditionalFormatting>
  <conditionalFormatting sqref="H18:H51">
    <cfRule type="cellIs" dxfId="7" priority="4" operator="equal">
      <formula>100</formula>
    </cfRule>
  </conditionalFormatting>
  <conditionalFormatting sqref="J8">
    <cfRule type="cellIs" dxfId="6" priority="5" operator="notEqual">
      <formula>$D$8</formula>
    </cfRule>
  </conditionalFormatting>
  <conditionalFormatting sqref="M1">
    <cfRule type="cellIs" dxfId="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9EA-C3CF-4EAB-A85C-0E89CDAEA3DE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170</v>
      </c>
      <c r="D1" s="166"/>
      <c r="E1" s="166"/>
      <c r="F1" s="166"/>
      <c r="G1" s="2"/>
      <c r="H1" s="2"/>
      <c r="I1" s="2"/>
      <c r="J1" s="2"/>
      <c r="K1" s="103">
        <f>J2</f>
        <v>89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171</v>
      </c>
      <c r="D2" s="72"/>
      <c r="E2" s="72"/>
      <c r="F2" s="6"/>
      <c r="G2" s="2"/>
      <c r="H2" s="7"/>
      <c r="I2" s="8" t="s">
        <v>55</v>
      </c>
      <c r="J2" s="167">
        <f>I53</f>
        <v>89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89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0.06</v>
      </c>
      <c r="D5" s="14" t="s">
        <v>2</v>
      </c>
      <c r="E5" s="13"/>
      <c r="F5" s="170" t="s">
        <v>80</v>
      </c>
      <c r="G5" s="171"/>
      <c r="H5" s="171"/>
      <c r="I5" s="74">
        <f>J8</f>
        <v>0.06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0.06</v>
      </c>
      <c r="E8" s="23"/>
      <c r="F8" s="52"/>
      <c r="G8" s="67"/>
      <c r="H8" s="67"/>
      <c r="I8" s="53"/>
      <c r="J8" s="132">
        <f>SUM(J10:J13)</f>
        <v>0.06</v>
      </c>
      <c r="K8" s="98">
        <f>SUM(K10:K13)</f>
        <v>180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0.06</v>
      </c>
      <c r="E13" s="28">
        <f>D32</f>
        <v>180</v>
      </c>
      <c r="F13" s="52"/>
      <c r="G13" s="67"/>
      <c r="H13" s="68"/>
      <c r="I13" s="54"/>
      <c r="J13" s="134">
        <f t="shared" si="0"/>
        <v>0.06</v>
      </c>
      <c r="K13" s="70">
        <f t="shared" si="0"/>
        <v>180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180</v>
      </c>
      <c r="E32" s="23">
        <v>2.46</v>
      </c>
      <c r="F32" s="35">
        <f>ROUND(D32*E32,2)</f>
        <v>442.8</v>
      </c>
      <c r="G32" s="36">
        <v>80</v>
      </c>
      <c r="H32" s="36">
        <f t="shared" si="2"/>
        <v>20</v>
      </c>
      <c r="I32" s="35">
        <f t="shared" si="3"/>
        <v>88.56</v>
      </c>
      <c r="J32" s="160" t="s">
        <v>176</v>
      </c>
      <c r="K32" s="16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442.8</v>
      </c>
      <c r="G36" s="62"/>
      <c r="H36" s="23"/>
      <c r="I36" s="37">
        <f>SUM(I18:I35)</f>
        <v>88.56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443</v>
      </c>
      <c r="G53" s="145" t="s">
        <v>143</v>
      </c>
      <c r="H53" s="146"/>
      <c r="I53" s="89">
        <f>ROUND((I36+I40+I42+I44+I46+I49+I52),0)</f>
        <v>89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177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 t="s">
        <v>188</v>
      </c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4" priority="2" operator="equal">
      <formula>0</formula>
    </cfRule>
  </conditionalFormatting>
  <conditionalFormatting sqref="D10:K13">
    <cfRule type="cellIs" dxfId="3" priority="3" operator="equal">
      <formula>0</formula>
    </cfRule>
  </conditionalFormatting>
  <conditionalFormatting sqref="H18:H51">
    <cfRule type="cellIs" dxfId="2" priority="4" operator="equal">
      <formula>100</formula>
    </cfRule>
  </conditionalFormatting>
  <conditionalFormatting sqref="J8">
    <cfRule type="cellIs" dxfId="1" priority="5" operator="notEqual">
      <formula>$D$8</formula>
    </cfRule>
  </conditionalFormatting>
  <conditionalFormatting sqref="M1">
    <cfRule type="cellIs" dxfId="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Uldis Bite</dc:creator>
  <cp:lastModifiedBy>Jevgēnija Sviridenkova</cp:lastModifiedBy>
  <cp:lastPrinted>2020-05-28T11:09:33Z</cp:lastPrinted>
  <dcterms:created xsi:type="dcterms:W3CDTF">2014-04-03T05:47:28Z</dcterms:created>
  <dcterms:modified xsi:type="dcterms:W3CDTF">2023-11-16T16:20:16Z</dcterms:modified>
</cp:coreProperties>
</file>