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vgenija\Nextcloud\Domes lēmumi un protokoli\2023\11_NOVEMBRIS\23.11.2023\Dokumentu PROJEKTI\"/>
    </mc:Choice>
  </mc:AlternateContent>
  <xr:revisionPtr revIDLastSave="0" documentId="8_{09919593-9C9F-441A-BC1C-4087574F8BE4}" xr6:coauthVersionLast="47" xr6:coauthVersionMax="47" xr10:uidLastSave="{00000000-0000-0000-0000-000000000000}"/>
  <bookViews>
    <workbookView xWindow="-120" yWindow="-120" windowWidth="29040" windowHeight="15720" tabRatio="889" xr2:uid="{00000000-000D-0000-FFFF-FFFF00000000}"/>
  </bookViews>
  <sheets>
    <sheet name="Kopa" sheetId="168" r:id="rId1"/>
    <sheet name="01" sheetId="169" r:id="rId2"/>
    <sheet name="02" sheetId="170" r:id="rId3"/>
    <sheet name="03" sheetId="171" r:id="rId4"/>
    <sheet name="04" sheetId="172" r:id="rId5"/>
    <sheet name="05" sheetId="173" r:id="rId6"/>
    <sheet name="06" sheetId="174" r:id="rId7"/>
    <sheet name="07" sheetId="175" r:id="rId8"/>
    <sheet name="08" sheetId="176" r:id="rId9"/>
    <sheet name="09" sheetId="177" r:id="rId10"/>
    <sheet name="10" sheetId="178" r:id="rId11"/>
    <sheet name="11" sheetId="179" r:id="rId12"/>
    <sheet name="12" sheetId="180" r:id="rId13"/>
    <sheet name="13" sheetId="181" r:id="rId14"/>
    <sheet name="14" sheetId="182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80" l="1"/>
  <c r="H51" i="182" l="1"/>
  <c r="F51" i="182"/>
  <c r="F52" i="182" s="1"/>
  <c r="H48" i="182"/>
  <c r="I48" i="182" s="1"/>
  <c r="I49" i="182" s="1"/>
  <c r="F48" i="182"/>
  <c r="F49" i="182" s="1"/>
  <c r="I46" i="182"/>
  <c r="I44" i="182"/>
  <c r="I42" i="182"/>
  <c r="I40" i="182"/>
  <c r="F40" i="182"/>
  <c r="H35" i="182"/>
  <c r="E35" i="182"/>
  <c r="F35" i="182" s="1"/>
  <c r="I35" i="182" s="1"/>
  <c r="H34" i="182"/>
  <c r="F34" i="182"/>
  <c r="I34" i="182" s="1"/>
  <c r="H33" i="182"/>
  <c r="F33" i="182"/>
  <c r="I33" i="182" s="1"/>
  <c r="H32" i="182"/>
  <c r="F32" i="182"/>
  <c r="H31" i="182"/>
  <c r="D31" i="182"/>
  <c r="F31" i="182" s="1"/>
  <c r="I31" i="182" s="1"/>
  <c r="H30" i="182"/>
  <c r="D30" i="182"/>
  <c r="F30" i="182" s="1"/>
  <c r="H29" i="182"/>
  <c r="D29" i="182"/>
  <c r="F29" i="182" s="1"/>
  <c r="I29" i="182" s="1"/>
  <c r="H28" i="182"/>
  <c r="D28" i="182"/>
  <c r="F28" i="182" s="1"/>
  <c r="H27" i="182"/>
  <c r="F27" i="182"/>
  <c r="I27" i="182" s="1"/>
  <c r="D27" i="182"/>
  <c r="H26" i="182"/>
  <c r="D26" i="182"/>
  <c r="F26" i="182" s="1"/>
  <c r="I26" i="182" s="1"/>
  <c r="H25" i="182"/>
  <c r="F25" i="182"/>
  <c r="D25" i="182"/>
  <c r="H24" i="182"/>
  <c r="F24" i="182"/>
  <c r="I24" i="182" s="1"/>
  <c r="H23" i="182"/>
  <c r="F23" i="182"/>
  <c r="H22" i="182"/>
  <c r="I22" i="182" s="1"/>
  <c r="F22" i="182"/>
  <c r="H21" i="182"/>
  <c r="F21" i="182"/>
  <c r="H20" i="182"/>
  <c r="F20" i="182"/>
  <c r="H19" i="182"/>
  <c r="F19" i="182"/>
  <c r="I19" i="182" s="1"/>
  <c r="H18" i="182"/>
  <c r="I18" i="182" s="1"/>
  <c r="F18" i="182"/>
  <c r="E15" i="182"/>
  <c r="J13" i="182"/>
  <c r="E13" i="182"/>
  <c r="K13" i="182" s="1"/>
  <c r="J12" i="182"/>
  <c r="E12" i="182"/>
  <c r="K12" i="182" s="1"/>
  <c r="J11" i="182"/>
  <c r="E11" i="182"/>
  <c r="K11" i="182" s="1"/>
  <c r="J10" i="182"/>
  <c r="E10" i="182"/>
  <c r="K10" i="182" s="1"/>
  <c r="D8" i="182"/>
  <c r="V4" i="182"/>
  <c r="T4" i="182"/>
  <c r="R4" i="182"/>
  <c r="P4" i="182"/>
  <c r="H51" i="181"/>
  <c r="I51" i="181" s="1"/>
  <c r="I52" i="181" s="1"/>
  <c r="F51" i="181"/>
  <c r="F52" i="181" s="1"/>
  <c r="H48" i="181"/>
  <c r="F48" i="181"/>
  <c r="I48" i="181" s="1"/>
  <c r="I49" i="181" s="1"/>
  <c r="I46" i="181"/>
  <c r="I44" i="181"/>
  <c r="R4" i="181" s="1"/>
  <c r="I42" i="181"/>
  <c r="T4" i="181" s="1"/>
  <c r="I40" i="181"/>
  <c r="F40" i="181"/>
  <c r="H35" i="181"/>
  <c r="E35" i="181"/>
  <c r="F35" i="181" s="1"/>
  <c r="I35" i="181" s="1"/>
  <c r="H34" i="181"/>
  <c r="F34" i="181"/>
  <c r="I34" i="181" s="1"/>
  <c r="H33" i="181"/>
  <c r="F33" i="181"/>
  <c r="H32" i="181"/>
  <c r="F32" i="181"/>
  <c r="H31" i="181"/>
  <c r="D31" i="181"/>
  <c r="F31" i="181" s="1"/>
  <c r="I31" i="181" s="1"/>
  <c r="H30" i="181"/>
  <c r="D30" i="181"/>
  <c r="F30" i="181" s="1"/>
  <c r="H29" i="181"/>
  <c r="F29" i="181"/>
  <c r="I29" i="181" s="1"/>
  <c r="D29" i="181"/>
  <c r="H28" i="181"/>
  <c r="D28" i="181"/>
  <c r="F28" i="181" s="1"/>
  <c r="I28" i="181" s="1"/>
  <c r="H27" i="181"/>
  <c r="D27" i="181"/>
  <c r="F27" i="181" s="1"/>
  <c r="I27" i="181" s="1"/>
  <c r="H26" i="181"/>
  <c r="D26" i="181"/>
  <c r="F26" i="181" s="1"/>
  <c r="H25" i="181"/>
  <c r="F25" i="181"/>
  <c r="I25" i="181" s="1"/>
  <c r="D25" i="181"/>
  <c r="H24" i="181"/>
  <c r="F24" i="181"/>
  <c r="H23" i="181"/>
  <c r="I23" i="181" s="1"/>
  <c r="F23" i="181"/>
  <c r="H22" i="181"/>
  <c r="F22" i="181"/>
  <c r="I22" i="181" s="1"/>
  <c r="H21" i="181"/>
  <c r="F21" i="181"/>
  <c r="H20" i="181"/>
  <c r="F20" i="181"/>
  <c r="I20" i="181" s="1"/>
  <c r="H19" i="181"/>
  <c r="F19" i="181"/>
  <c r="I19" i="181" s="1"/>
  <c r="H18" i="181"/>
  <c r="F18" i="181"/>
  <c r="I18" i="181" s="1"/>
  <c r="E15" i="181"/>
  <c r="J13" i="181"/>
  <c r="E13" i="181"/>
  <c r="K13" i="181" s="1"/>
  <c r="J12" i="181"/>
  <c r="E12" i="181"/>
  <c r="K12" i="181" s="1"/>
  <c r="J11" i="181"/>
  <c r="E11" i="181"/>
  <c r="K11" i="181" s="1"/>
  <c r="J10" i="181"/>
  <c r="E10" i="181"/>
  <c r="K10" i="181" s="1"/>
  <c r="D8" i="181"/>
  <c r="V4" i="181"/>
  <c r="P4" i="181"/>
  <c r="F52" i="180"/>
  <c r="H51" i="180"/>
  <c r="F51" i="180"/>
  <c r="H48" i="180"/>
  <c r="F48" i="180"/>
  <c r="F49" i="180" s="1"/>
  <c r="I46" i="180"/>
  <c r="I44" i="180"/>
  <c r="R4" i="180" s="1"/>
  <c r="I42" i="180"/>
  <c r="T4" i="180" s="1"/>
  <c r="I40" i="180"/>
  <c r="F40" i="180"/>
  <c r="H35" i="180"/>
  <c r="F35" i="180"/>
  <c r="E35" i="180"/>
  <c r="H34" i="180"/>
  <c r="F34" i="180"/>
  <c r="I34" i="180" s="1"/>
  <c r="H33" i="180"/>
  <c r="F33" i="180"/>
  <c r="I33" i="180" s="1"/>
  <c r="I32" i="180"/>
  <c r="H32" i="180"/>
  <c r="F32" i="180"/>
  <c r="H31" i="180"/>
  <c r="D31" i="180"/>
  <c r="F31" i="180" s="1"/>
  <c r="I31" i="180" s="1"/>
  <c r="H30" i="180"/>
  <c r="D30" i="180"/>
  <c r="F30" i="180" s="1"/>
  <c r="H29" i="180"/>
  <c r="D29" i="180"/>
  <c r="F29" i="180" s="1"/>
  <c r="H28" i="180"/>
  <c r="D28" i="180"/>
  <c r="F28" i="180" s="1"/>
  <c r="I28" i="180" s="1"/>
  <c r="H27" i="180"/>
  <c r="D27" i="180"/>
  <c r="F27" i="180" s="1"/>
  <c r="I27" i="180" s="1"/>
  <c r="H26" i="180"/>
  <c r="F26" i="180"/>
  <c r="I26" i="180" s="1"/>
  <c r="D26" i="180"/>
  <c r="H25" i="180"/>
  <c r="D25" i="180"/>
  <c r="F25" i="180" s="1"/>
  <c r="H24" i="180"/>
  <c r="F24" i="180"/>
  <c r="H23" i="180"/>
  <c r="F23" i="180"/>
  <c r="H22" i="180"/>
  <c r="F22" i="180"/>
  <c r="H21" i="180"/>
  <c r="I21" i="180" s="1"/>
  <c r="F21" i="180"/>
  <c r="H20" i="180"/>
  <c r="F20" i="180"/>
  <c r="I20" i="180" s="1"/>
  <c r="H19" i="180"/>
  <c r="F19" i="180"/>
  <c r="I19" i="180" s="1"/>
  <c r="I18" i="180"/>
  <c r="H18" i="180"/>
  <c r="F18" i="180"/>
  <c r="E15" i="180"/>
  <c r="J13" i="180"/>
  <c r="E13" i="180"/>
  <c r="K13" i="180" s="1"/>
  <c r="K12" i="180"/>
  <c r="J12" i="180"/>
  <c r="J11" i="180"/>
  <c r="E11" i="180"/>
  <c r="K11" i="180" s="1"/>
  <c r="J10" i="180"/>
  <c r="E10" i="180"/>
  <c r="K10" i="180" s="1"/>
  <c r="D8" i="180"/>
  <c r="V4" i="180"/>
  <c r="P4" i="180"/>
  <c r="F52" i="179"/>
  <c r="I51" i="179"/>
  <c r="I52" i="179" s="1"/>
  <c r="H51" i="179"/>
  <c r="F51" i="179"/>
  <c r="H48" i="179"/>
  <c r="F48" i="179"/>
  <c r="I48" i="179" s="1"/>
  <c r="I49" i="179" s="1"/>
  <c r="I46" i="179"/>
  <c r="V4" i="179" s="1"/>
  <c r="I44" i="179"/>
  <c r="I42" i="179"/>
  <c r="T4" i="179" s="1"/>
  <c r="I40" i="179"/>
  <c r="F40" i="179"/>
  <c r="H35" i="179"/>
  <c r="E35" i="179"/>
  <c r="F35" i="179" s="1"/>
  <c r="I35" i="179" s="1"/>
  <c r="H34" i="179"/>
  <c r="F34" i="179"/>
  <c r="I34" i="179" s="1"/>
  <c r="H33" i="179"/>
  <c r="F33" i="179"/>
  <c r="H32" i="179"/>
  <c r="F32" i="179"/>
  <c r="H31" i="179"/>
  <c r="D31" i="179"/>
  <c r="F31" i="179" s="1"/>
  <c r="I31" i="179" s="1"/>
  <c r="H30" i="179"/>
  <c r="D30" i="179"/>
  <c r="F30" i="179" s="1"/>
  <c r="H29" i="179"/>
  <c r="D29" i="179"/>
  <c r="F29" i="179" s="1"/>
  <c r="H28" i="179"/>
  <c r="D28" i="179"/>
  <c r="F28" i="179" s="1"/>
  <c r="I28" i="179" s="1"/>
  <c r="H27" i="179"/>
  <c r="D27" i="179"/>
  <c r="F27" i="179" s="1"/>
  <c r="I27" i="179" s="1"/>
  <c r="H26" i="179"/>
  <c r="D26" i="179"/>
  <c r="F26" i="179" s="1"/>
  <c r="I26" i="179" s="1"/>
  <c r="H25" i="179"/>
  <c r="D25" i="179"/>
  <c r="F25" i="179" s="1"/>
  <c r="H24" i="179"/>
  <c r="F24" i="179"/>
  <c r="I24" i="179" s="1"/>
  <c r="H23" i="179"/>
  <c r="F23" i="179"/>
  <c r="H22" i="179"/>
  <c r="F22" i="179"/>
  <c r="I21" i="179"/>
  <c r="H21" i="179"/>
  <c r="F21" i="179"/>
  <c r="H20" i="179"/>
  <c r="F20" i="179"/>
  <c r="I20" i="179" s="1"/>
  <c r="H19" i="179"/>
  <c r="I19" i="179" s="1"/>
  <c r="F19" i="179"/>
  <c r="H18" i="179"/>
  <c r="I18" i="179" s="1"/>
  <c r="F18" i="179"/>
  <c r="E15" i="179"/>
  <c r="J13" i="179"/>
  <c r="E13" i="179"/>
  <c r="K13" i="179" s="1"/>
  <c r="J12" i="179"/>
  <c r="E12" i="179"/>
  <c r="K12" i="179" s="1"/>
  <c r="J11" i="179"/>
  <c r="E11" i="179"/>
  <c r="K11" i="179" s="1"/>
  <c r="J10" i="179"/>
  <c r="E10" i="179"/>
  <c r="K10" i="179" s="1"/>
  <c r="D8" i="179"/>
  <c r="R4" i="179"/>
  <c r="P4" i="179"/>
  <c r="H51" i="178"/>
  <c r="F51" i="178"/>
  <c r="F52" i="178" s="1"/>
  <c r="H48" i="178"/>
  <c r="F48" i="178"/>
  <c r="F49" i="178" s="1"/>
  <c r="I46" i="178"/>
  <c r="V4" i="178" s="1"/>
  <c r="I44" i="178"/>
  <c r="R4" i="178" s="1"/>
  <c r="I42" i="178"/>
  <c r="T4" i="178" s="1"/>
  <c r="I40" i="178"/>
  <c r="F40" i="178"/>
  <c r="H35" i="178"/>
  <c r="E35" i="178"/>
  <c r="F35" i="178" s="1"/>
  <c r="I35" i="178" s="1"/>
  <c r="H34" i="178"/>
  <c r="F34" i="178"/>
  <c r="I34" i="178" s="1"/>
  <c r="I33" i="178"/>
  <c r="H33" i="178"/>
  <c r="F33" i="178"/>
  <c r="H32" i="178"/>
  <c r="F32" i="178"/>
  <c r="I32" i="178" s="1"/>
  <c r="H31" i="178"/>
  <c r="D31" i="178"/>
  <c r="F31" i="178" s="1"/>
  <c r="I31" i="178" s="1"/>
  <c r="H30" i="178"/>
  <c r="D30" i="178"/>
  <c r="F30" i="178" s="1"/>
  <c r="H29" i="178"/>
  <c r="D29" i="178"/>
  <c r="F29" i="178" s="1"/>
  <c r="I29" i="178" s="1"/>
  <c r="H28" i="178"/>
  <c r="D28" i="178"/>
  <c r="F28" i="178" s="1"/>
  <c r="I28" i="178" s="1"/>
  <c r="H27" i="178"/>
  <c r="F27" i="178"/>
  <c r="D27" i="178"/>
  <c r="H26" i="178"/>
  <c r="D26" i="178"/>
  <c r="F26" i="178" s="1"/>
  <c r="I26" i="178" s="1"/>
  <c r="H25" i="178"/>
  <c r="D25" i="178"/>
  <c r="F25" i="178" s="1"/>
  <c r="I25" i="178" s="1"/>
  <c r="H24" i="178"/>
  <c r="F24" i="178"/>
  <c r="H23" i="178"/>
  <c r="F23" i="178"/>
  <c r="H22" i="178"/>
  <c r="F22" i="178"/>
  <c r="I22" i="178" s="1"/>
  <c r="H21" i="178"/>
  <c r="F21" i="178"/>
  <c r="I21" i="178" s="1"/>
  <c r="H20" i="178"/>
  <c r="F20" i="178"/>
  <c r="H19" i="178"/>
  <c r="F19" i="178"/>
  <c r="I19" i="178" s="1"/>
  <c r="H18" i="178"/>
  <c r="F18" i="178"/>
  <c r="I18" i="178" s="1"/>
  <c r="E15" i="178"/>
  <c r="J13" i="178"/>
  <c r="E13" i="178"/>
  <c r="K13" i="178" s="1"/>
  <c r="J12" i="178"/>
  <c r="E12" i="178"/>
  <c r="K12" i="178" s="1"/>
  <c r="J11" i="178"/>
  <c r="E11" i="178"/>
  <c r="K11" i="178" s="1"/>
  <c r="J10" i="178"/>
  <c r="E10" i="178"/>
  <c r="K10" i="178" s="1"/>
  <c r="D8" i="178"/>
  <c r="P4" i="178"/>
  <c r="H51" i="177"/>
  <c r="F51" i="177"/>
  <c r="F52" i="177" s="1"/>
  <c r="H48" i="177"/>
  <c r="F48" i="177"/>
  <c r="I48" i="177" s="1"/>
  <c r="I49" i="177" s="1"/>
  <c r="I46" i="177"/>
  <c r="V4" i="177" s="1"/>
  <c r="I44" i="177"/>
  <c r="R4" i="177" s="1"/>
  <c r="I42" i="177"/>
  <c r="T4" i="177" s="1"/>
  <c r="I40" i="177"/>
  <c r="F40" i="177"/>
  <c r="H35" i="177"/>
  <c r="E35" i="177"/>
  <c r="F35" i="177" s="1"/>
  <c r="I35" i="177" s="1"/>
  <c r="H34" i="177"/>
  <c r="I34" i="177" s="1"/>
  <c r="F34" i="177"/>
  <c r="H33" i="177"/>
  <c r="F33" i="177"/>
  <c r="H32" i="177"/>
  <c r="F32" i="177"/>
  <c r="I32" i="177" s="1"/>
  <c r="H31" i="177"/>
  <c r="D31" i="177"/>
  <c r="F31" i="177" s="1"/>
  <c r="H30" i="177"/>
  <c r="D30" i="177"/>
  <c r="F30" i="177" s="1"/>
  <c r="H29" i="177"/>
  <c r="D29" i="177"/>
  <c r="F29" i="177" s="1"/>
  <c r="I29" i="177" s="1"/>
  <c r="H28" i="177"/>
  <c r="D28" i="177"/>
  <c r="F28" i="177" s="1"/>
  <c r="I28" i="177" s="1"/>
  <c r="H27" i="177"/>
  <c r="D27" i="177"/>
  <c r="F27" i="177" s="1"/>
  <c r="I27" i="177" s="1"/>
  <c r="H26" i="177"/>
  <c r="D26" i="177"/>
  <c r="F26" i="177" s="1"/>
  <c r="H25" i="177"/>
  <c r="D25" i="177"/>
  <c r="F25" i="177" s="1"/>
  <c r="I25" i="177" s="1"/>
  <c r="H24" i="177"/>
  <c r="F24" i="177"/>
  <c r="H23" i="177"/>
  <c r="F23" i="177"/>
  <c r="H22" i="177"/>
  <c r="F22" i="177"/>
  <c r="H21" i="177"/>
  <c r="F21" i="177"/>
  <c r="I21" i="177" s="1"/>
  <c r="H20" i="177"/>
  <c r="F20" i="177"/>
  <c r="I20" i="177" s="1"/>
  <c r="H19" i="177"/>
  <c r="F19" i="177"/>
  <c r="I19" i="177" s="1"/>
  <c r="H18" i="177"/>
  <c r="F18" i="177"/>
  <c r="E15" i="177"/>
  <c r="J13" i="177"/>
  <c r="E13" i="177"/>
  <c r="K13" i="177" s="1"/>
  <c r="J12" i="177"/>
  <c r="E12" i="177"/>
  <c r="K12" i="177" s="1"/>
  <c r="K11" i="177"/>
  <c r="J11" i="177"/>
  <c r="E11" i="177"/>
  <c r="J10" i="177"/>
  <c r="E10" i="177"/>
  <c r="K10" i="177" s="1"/>
  <c r="D8" i="177"/>
  <c r="P4" i="177"/>
  <c r="H51" i="176"/>
  <c r="F51" i="176"/>
  <c r="F52" i="176" s="1"/>
  <c r="H48" i="176"/>
  <c r="F48" i="176"/>
  <c r="F49" i="176" s="1"/>
  <c r="I46" i="176"/>
  <c r="I44" i="176"/>
  <c r="R4" i="176" s="1"/>
  <c r="I42" i="176"/>
  <c r="T4" i="176" s="1"/>
  <c r="I40" i="176"/>
  <c r="F40" i="176"/>
  <c r="H35" i="176"/>
  <c r="E35" i="176"/>
  <c r="F35" i="176" s="1"/>
  <c r="I35" i="176" s="1"/>
  <c r="H34" i="176"/>
  <c r="F34" i="176"/>
  <c r="I34" i="176" s="1"/>
  <c r="H33" i="176"/>
  <c r="I33" i="176" s="1"/>
  <c r="F33" i="176"/>
  <c r="H32" i="176"/>
  <c r="F32" i="176"/>
  <c r="I32" i="176" s="1"/>
  <c r="H31" i="176"/>
  <c r="D31" i="176"/>
  <c r="F31" i="176" s="1"/>
  <c r="I31" i="176" s="1"/>
  <c r="H30" i="176"/>
  <c r="D30" i="176"/>
  <c r="F30" i="176" s="1"/>
  <c r="I30" i="176" s="1"/>
  <c r="H29" i="176"/>
  <c r="D29" i="176"/>
  <c r="F29" i="176" s="1"/>
  <c r="I29" i="176" s="1"/>
  <c r="H28" i="176"/>
  <c r="D28" i="176"/>
  <c r="F28" i="176" s="1"/>
  <c r="H27" i="176"/>
  <c r="D27" i="176"/>
  <c r="F27" i="176" s="1"/>
  <c r="I27" i="176" s="1"/>
  <c r="H26" i="176"/>
  <c r="D26" i="176"/>
  <c r="F26" i="176" s="1"/>
  <c r="H25" i="176"/>
  <c r="D25" i="176"/>
  <c r="F25" i="176" s="1"/>
  <c r="I25" i="176" s="1"/>
  <c r="H24" i="176"/>
  <c r="F24" i="176"/>
  <c r="I24" i="176" s="1"/>
  <c r="H23" i="176"/>
  <c r="F23" i="176"/>
  <c r="I22" i="176"/>
  <c r="H22" i="176"/>
  <c r="F22" i="176"/>
  <c r="H21" i="176"/>
  <c r="F21" i="176"/>
  <c r="H20" i="176"/>
  <c r="F20" i="176"/>
  <c r="I20" i="176" s="1"/>
  <c r="H19" i="176"/>
  <c r="F19" i="176"/>
  <c r="H18" i="176"/>
  <c r="F18" i="176"/>
  <c r="E15" i="176"/>
  <c r="J13" i="176"/>
  <c r="E13" i="176"/>
  <c r="K13" i="176" s="1"/>
  <c r="J12" i="176"/>
  <c r="E12" i="176"/>
  <c r="K12" i="176" s="1"/>
  <c r="J11" i="176"/>
  <c r="E11" i="176"/>
  <c r="K11" i="176" s="1"/>
  <c r="J10" i="176"/>
  <c r="E10" i="176"/>
  <c r="K10" i="176" s="1"/>
  <c r="D8" i="176"/>
  <c r="V4" i="176"/>
  <c r="P4" i="176"/>
  <c r="H51" i="175"/>
  <c r="F51" i="175"/>
  <c r="F52" i="175" s="1"/>
  <c r="H48" i="175"/>
  <c r="F48" i="175"/>
  <c r="F49" i="175" s="1"/>
  <c r="I46" i="175"/>
  <c r="V4" i="175" s="1"/>
  <c r="I44" i="175"/>
  <c r="R4" i="175" s="1"/>
  <c r="I42" i="175"/>
  <c r="T4" i="175" s="1"/>
  <c r="I40" i="175"/>
  <c r="F40" i="175"/>
  <c r="H35" i="175"/>
  <c r="E35" i="175"/>
  <c r="F35" i="175" s="1"/>
  <c r="I35" i="175" s="1"/>
  <c r="H34" i="175"/>
  <c r="F34" i="175"/>
  <c r="I34" i="175" s="1"/>
  <c r="I33" i="175"/>
  <c r="H33" i="175"/>
  <c r="F33" i="175"/>
  <c r="H32" i="175"/>
  <c r="F32" i="175"/>
  <c r="I32" i="175" s="1"/>
  <c r="H31" i="175"/>
  <c r="F31" i="175"/>
  <c r="I31" i="175" s="1"/>
  <c r="D31" i="175"/>
  <c r="H30" i="175"/>
  <c r="D30" i="175"/>
  <c r="F30" i="175" s="1"/>
  <c r="H29" i="175"/>
  <c r="D29" i="175"/>
  <c r="F29" i="175" s="1"/>
  <c r="I29" i="175" s="1"/>
  <c r="H28" i="175"/>
  <c r="D28" i="175"/>
  <c r="F28" i="175" s="1"/>
  <c r="I28" i="175" s="1"/>
  <c r="H27" i="175"/>
  <c r="D27" i="175"/>
  <c r="F27" i="175" s="1"/>
  <c r="I27" i="175" s="1"/>
  <c r="H26" i="175"/>
  <c r="D26" i="175"/>
  <c r="F26" i="175" s="1"/>
  <c r="I26" i="175" s="1"/>
  <c r="H25" i="175"/>
  <c r="D25" i="175"/>
  <c r="F25" i="175" s="1"/>
  <c r="I25" i="175" s="1"/>
  <c r="H24" i="175"/>
  <c r="F24" i="175"/>
  <c r="H23" i="175"/>
  <c r="F23" i="175"/>
  <c r="H22" i="175"/>
  <c r="F22" i="175"/>
  <c r="I22" i="175" s="1"/>
  <c r="I21" i="175"/>
  <c r="H21" i="175"/>
  <c r="F21" i="175"/>
  <c r="H20" i="175"/>
  <c r="F20" i="175"/>
  <c r="I20" i="175" s="1"/>
  <c r="H19" i="175"/>
  <c r="F19" i="175"/>
  <c r="I19" i="175" s="1"/>
  <c r="H18" i="175"/>
  <c r="F18" i="175"/>
  <c r="I18" i="175" s="1"/>
  <c r="E15" i="175"/>
  <c r="J13" i="175"/>
  <c r="E13" i="175"/>
  <c r="K13" i="175" s="1"/>
  <c r="J12" i="175"/>
  <c r="E12" i="175"/>
  <c r="K12" i="175" s="1"/>
  <c r="J11" i="175"/>
  <c r="E11" i="175"/>
  <c r="K11" i="175" s="1"/>
  <c r="J10" i="175"/>
  <c r="E10" i="175"/>
  <c r="K10" i="175" s="1"/>
  <c r="D8" i="175"/>
  <c r="P4" i="175"/>
  <c r="H51" i="174"/>
  <c r="F51" i="174"/>
  <c r="F52" i="174" s="1"/>
  <c r="F49" i="174"/>
  <c r="H48" i="174"/>
  <c r="F48" i="174"/>
  <c r="I48" i="174" s="1"/>
  <c r="I49" i="174" s="1"/>
  <c r="I46" i="174"/>
  <c r="I44" i="174"/>
  <c r="R4" i="174" s="1"/>
  <c r="I42" i="174"/>
  <c r="T4" i="174" s="1"/>
  <c r="I40" i="174"/>
  <c r="F40" i="174"/>
  <c r="H35" i="174"/>
  <c r="E35" i="174"/>
  <c r="F35" i="174" s="1"/>
  <c r="I35" i="174" s="1"/>
  <c r="H34" i="174"/>
  <c r="I34" i="174" s="1"/>
  <c r="F34" i="174"/>
  <c r="H33" i="174"/>
  <c r="F33" i="174"/>
  <c r="I33" i="174" s="1"/>
  <c r="H32" i="174"/>
  <c r="F32" i="174"/>
  <c r="H31" i="174"/>
  <c r="D31" i="174"/>
  <c r="F31" i="174" s="1"/>
  <c r="I31" i="174" s="1"/>
  <c r="H30" i="174"/>
  <c r="D30" i="174"/>
  <c r="F30" i="174" s="1"/>
  <c r="H29" i="174"/>
  <c r="D29" i="174"/>
  <c r="F29" i="174" s="1"/>
  <c r="H28" i="174"/>
  <c r="D28" i="174"/>
  <c r="F28" i="174" s="1"/>
  <c r="H27" i="174"/>
  <c r="D27" i="174"/>
  <c r="F27" i="174" s="1"/>
  <c r="H26" i="174"/>
  <c r="D26" i="174"/>
  <c r="F26" i="174" s="1"/>
  <c r="H25" i="174"/>
  <c r="D25" i="174"/>
  <c r="F25" i="174" s="1"/>
  <c r="H24" i="174"/>
  <c r="F24" i="174"/>
  <c r="H23" i="174"/>
  <c r="F23" i="174"/>
  <c r="H22" i="174"/>
  <c r="F22" i="174"/>
  <c r="I22" i="174" s="1"/>
  <c r="H21" i="174"/>
  <c r="F21" i="174"/>
  <c r="I21" i="174" s="1"/>
  <c r="I20" i="174"/>
  <c r="H20" i="174"/>
  <c r="F20" i="174"/>
  <c r="H19" i="174"/>
  <c r="F19" i="174"/>
  <c r="H18" i="174"/>
  <c r="F18" i="174"/>
  <c r="E15" i="174"/>
  <c r="J13" i="174"/>
  <c r="J8" i="174" s="1"/>
  <c r="I5" i="174" s="1"/>
  <c r="E13" i="174"/>
  <c r="K13" i="174" s="1"/>
  <c r="J12" i="174"/>
  <c r="E12" i="174"/>
  <c r="K12" i="174" s="1"/>
  <c r="J11" i="174"/>
  <c r="E11" i="174"/>
  <c r="K11" i="174" s="1"/>
  <c r="J10" i="174"/>
  <c r="E10" i="174"/>
  <c r="K10" i="174" s="1"/>
  <c r="D8" i="174"/>
  <c r="V4" i="174"/>
  <c r="P4" i="174"/>
  <c r="H51" i="173"/>
  <c r="F51" i="173"/>
  <c r="F52" i="173" s="1"/>
  <c r="F49" i="173"/>
  <c r="H48" i="173"/>
  <c r="I48" i="173" s="1"/>
  <c r="I49" i="173" s="1"/>
  <c r="F48" i="173"/>
  <c r="I46" i="173"/>
  <c r="R4" i="173"/>
  <c r="I42" i="173"/>
  <c r="T4" i="173" s="1"/>
  <c r="I40" i="173"/>
  <c r="F40" i="173"/>
  <c r="H35" i="173"/>
  <c r="F35" i="173"/>
  <c r="E35" i="173"/>
  <c r="H34" i="173"/>
  <c r="F34" i="173"/>
  <c r="I34" i="173" s="1"/>
  <c r="H33" i="173"/>
  <c r="F33" i="173"/>
  <c r="I33" i="173" s="1"/>
  <c r="H32" i="173"/>
  <c r="F32" i="173"/>
  <c r="I32" i="173" s="1"/>
  <c r="H31" i="173"/>
  <c r="F31" i="173"/>
  <c r="D31" i="173"/>
  <c r="H30" i="173"/>
  <c r="D30" i="173"/>
  <c r="F30" i="173" s="1"/>
  <c r="H29" i="173"/>
  <c r="D29" i="173"/>
  <c r="F29" i="173" s="1"/>
  <c r="I29" i="173" s="1"/>
  <c r="H28" i="173"/>
  <c r="D28" i="173"/>
  <c r="F28" i="173" s="1"/>
  <c r="H27" i="173"/>
  <c r="D27" i="173"/>
  <c r="F27" i="173" s="1"/>
  <c r="H26" i="173"/>
  <c r="D26" i="173"/>
  <c r="F26" i="173" s="1"/>
  <c r="I26" i="173" s="1"/>
  <c r="H25" i="173"/>
  <c r="F25" i="173"/>
  <c r="I25" i="173" s="1"/>
  <c r="D25" i="173"/>
  <c r="H24" i="173"/>
  <c r="F24" i="173"/>
  <c r="H23" i="173"/>
  <c r="F23" i="173"/>
  <c r="H22" i="173"/>
  <c r="F22" i="173"/>
  <c r="I22" i="173" s="1"/>
  <c r="H21" i="173"/>
  <c r="F21" i="173"/>
  <c r="H20" i="173"/>
  <c r="F20" i="173"/>
  <c r="H19" i="173"/>
  <c r="F19" i="173"/>
  <c r="I19" i="173" s="1"/>
  <c r="H18" i="173"/>
  <c r="F18" i="173"/>
  <c r="I18" i="173" s="1"/>
  <c r="E15" i="173"/>
  <c r="K13" i="173"/>
  <c r="J13" i="173"/>
  <c r="E13" i="173"/>
  <c r="J12" i="173"/>
  <c r="E12" i="173"/>
  <c r="K12" i="173" s="1"/>
  <c r="J11" i="173"/>
  <c r="E11" i="173"/>
  <c r="K11" i="173" s="1"/>
  <c r="J10" i="173"/>
  <c r="E10" i="173"/>
  <c r="K10" i="173" s="1"/>
  <c r="D8" i="173"/>
  <c r="V4" i="173"/>
  <c r="P4" i="173"/>
  <c r="H51" i="172"/>
  <c r="F51" i="172"/>
  <c r="F52" i="172" s="1"/>
  <c r="F49" i="172"/>
  <c r="H48" i="172"/>
  <c r="I48" i="172" s="1"/>
  <c r="I49" i="172" s="1"/>
  <c r="F48" i="172"/>
  <c r="I46" i="172"/>
  <c r="I44" i="172"/>
  <c r="R4" i="172" s="1"/>
  <c r="I42" i="172"/>
  <c r="T4" i="172" s="1"/>
  <c r="I40" i="172"/>
  <c r="F40" i="172"/>
  <c r="H35" i="172"/>
  <c r="F35" i="172"/>
  <c r="E35" i="172"/>
  <c r="H34" i="172"/>
  <c r="F34" i="172"/>
  <c r="I34" i="172" s="1"/>
  <c r="H33" i="172"/>
  <c r="F33" i="172"/>
  <c r="I33" i="172" s="1"/>
  <c r="H32" i="172"/>
  <c r="F32" i="172"/>
  <c r="H31" i="172"/>
  <c r="D31" i="172"/>
  <c r="F31" i="172" s="1"/>
  <c r="H30" i="172"/>
  <c r="D30" i="172"/>
  <c r="F30" i="172" s="1"/>
  <c r="H29" i="172"/>
  <c r="D29" i="172"/>
  <c r="F29" i="172" s="1"/>
  <c r="I29" i="172" s="1"/>
  <c r="H28" i="172"/>
  <c r="D28" i="172"/>
  <c r="F28" i="172" s="1"/>
  <c r="H27" i="172"/>
  <c r="D27" i="172"/>
  <c r="F27" i="172" s="1"/>
  <c r="H26" i="172"/>
  <c r="D26" i="172"/>
  <c r="F26" i="172" s="1"/>
  <c r="I26" i="172" s="1"/>
  <c r="H25" i="172"/>
  <c r="F25" i="172"/>
  <c r="I25" i="172" s="1"/>
  <c r="D25" i="172"/>
  <c r="H24" i="172"/>
  <c r="F24" i="172"/>
  <c r="H23" i="172"/>
  <c r="F23" i="172"/>
  <c r="H22" i="172"/>
  <c r="F22" i="172"/>
  <c r="I22" i="172" s="1"/>
  <c r="H21" i="172"/>
  <c r="F21" i="172"/>
  <c r="H20" i="172"/>
  <c r="F20" i="172"/>
  <c r="H19" i="172"/>
  <c r="F19" i="172"/>
  <c r="I19" i="172" s="1"/>
  <c r="H18" i="172"/>
  <c r="F18" i="172"/>
  <c r="I18" i="172" s="1"/>
  <c r="E15" i="172"/>
  <c r="J13" i="172"/>
  <c r="E13" i="172"/>
  <c r="K13" i="172" s="1"/>
  <c r="J12" i="172"/>
  <c r="E12" i="172"/>
  <c r="K12" i="172" s="1"/>
  <c r="J11" i="172"/>
  <c r="E11" i="172"/>
  <c r="K11" i="172" s="1"/>
  <c r="J10" i="172"/>
  <c r="E10" i="172"/>
  <c r="K10" i="172" s="1"/>
  <c r="D8" i="172"/>
  <c r="V4" i="172"/>
  <c r="P4" i="172"/>
  <c r="H51" i="171"/>
  <c r="F51" i="171"/>
  <c r="F52" i="171" s="1"/>
  <c r="F49" i="171"/>
  <c r="H48" i="171"/>
  <c r="I48" i="171" s="1"/>
  <c r="I49" i="171" s="1"/>
  <c r="F48" i="171"/>
  <c r="I46" i="171"/>
  <c r="I44" i="171"/>
  <c r="R4" i="171" s="1"/>
  <c r="I42" i="171"/>
  <c r="I40" i="171"/>
  <c r="F40" i="171"/>
  <c r="H35" i="171"/>
  <c r="F35" i="171"/>
  <c r="E35" i="171"/>
  <c r="H34" i="171"/>
  <c r="F34" i="171"/>
  <c r="I34" i="171" s="1"/>
  <c r="H33" i="171"/>
  <c r="F33" i="171"/>
  <c r="I33" i="171" s="1"/>
  <c r="H32" i="171"/>
  <c r="F32" i="171"/>
  <c r="H31" i="171"/>
  <c r="F31" i="171"/>
  <c r="I31" i="171" s="1"/>
  <c r="D31" i="171"/>
  <c r="H30" i="171"/>
  <c r="D30" i="171"/>
  <c r="F30" i="171" s="1"/>
  <c r="H29" i="171"/>
  <c r="F29" i="171"/>
  <c r="I29" i="171" s="1"/>
  <c r="D29" i="171"/>
  <c r="H28" i="171"/>
  <c r="D28" i="171"/>
  <c r="F28" i="171" s="1"/>
  <c r="I28" i="171" s="1"/>
  <c r="H27" i="171"/>
  <c r="D27" i="171"/>
  <c r="F27" i="171" s="1"/>
  <c r="I27" i="171" s="1"/>
  <c r="H26" i="171"/>
  <c r="D26" i="171"/>
  <c r="F26" i="171" s="1"/>
  <c r="I26" i="171" s="1"/>
  <c r="H25" i="171"/>
  <c r="D25" i="171"/>
  <c r="F25" i="171" s="1"/>
  <c r="I25" i="171" s="1"/>
  <c r="H24" i="171"/>
  <c r="F24" i="171"/>
  <c r="I24" i="171" s="1"/>
  <c r="H23" i="171"/>
  <c r="F23" i="171"/>
  <c r="I22" i="171"/>
  <c r="H22" i="171"/>
  <c r="F22" i="171"/>
  <c r="H21" i="171"/>
  <c r="F21" i="171"/>
  <c r="H20" i="171"/>
  <c r="F20" i="171"/>
  <c r="I20" i="171" s="1"/>
  <c r="H19" i="171"/>
  <c r="F19" i="171"/>
  <c r="I19" i="171" s="1"/>
  <c r="H18" i="171"/>
  <c r="F18" i="171"/>
  <c r="E15" i="171"/>
  <c r="J13" i="171"/>
  <c r="E13" i="171"/>
  <c r="K13" i="171" s="1"/>
  <c r="J12" i="171"/>
  <c r="E12" i="171"/>
  <c r="K12" i="171" s="1"/>
  <c r="J11" i="171"/>
  <c r="E11" i="171"/>
  <c r="K11" i="171" s="1"/>
  <c r="J10" i="171"/>
  <c r="E10" i="171"/>
  <c r="K10" i="171" s="1"/>
  <c r="D8" i="171"/>
  <c r="V4" i="171"/>
  <c r="T4" i="171"/>
  <c r="P4" i="171"/>
  <c r="H51" i="170"/>
  <c r="F51" i="170"/>
  <c r="F52" i="170" s="1"/>
  <c r="H48" i="170"/>
  <c r="I48" i="170" s="1"/>
  <c r="I49" i="170" s="1"/>
  <c r="F48" i="170"/>
  <c r="F49" i="170" s="1"/>
  <c r="I46" i="170"/>
  <c r="I44" i="170"/>
  <c r="R4" i="170" s="1"/>
  <c r="I42" i="170"/>
  <c r="T4" i="170" s="1"/>
  <c r="I40" i="170"/>
  <c r="F40" i="170"/>
  <c r="H35" i="170"/>
  <c r="F35" i="170"/>
  <c r="I35" i="170" s="1"/>
  <c r="E35" i="170"/>
  <c r="H34" i="170"/>
  <c r="F34" i="170"/>
  <c r="I34" i="170" s="1"/>
  <c r="H33" i="170"/>
  <c r="I33" i="170" s="1"/>
  <c r="F33" i="170"/>
  <c r="H32" i="170"/>
  <c r="F32" i="170"/>
  <c r="H31" i="170"/>
  <c r="D31" i="170"/>
  <c r="F31" i="170" s="1"/>
  <c r="I31" i="170" s="1"/>
  <c r="H30" i="170"/>
  <c r="D30" i="170"/>
  <c r="F30" i="170" s="1"/>
  <c r="H29" i="170"/>
  <c r="D29" i="170"/>
  <c r="F29" i="170" s="1"/>
  <c r="I29" i="170" s="1"/>
  <c r="H28" i="170"/>
  <c r="D28" i="170"/>
  <c r="F28" i="170" s="1"/>
  <c r="I28" i="170" s="1"/>
  <c r="H27" i="170"/>
  <c r="D27" i="170"/>
  <c r="F27" i="170" s="1"/>
  <c r="I27" i="170" s="1"/>
  <c r="H26" i="170"/>
  <c r="D26" i="170"/>
  <c r="F26" i="170" s="1"/>
  <c r="H25" i="170"/>
  <c r="D25" i="170"/>
  <c r="F25" i="170" s="1"/>
  <c r="I25" i="170" s="1"/>
  <c r="H24" i="170"/>
  <c r="F24" i="170"/>
  <c r="I24" i="170" s="1"/>
  <c r="H23" i="170"/>
  <c r="F23" i="170"/>
  <c r="H22" i="170"/>
  <c r="I22" i="170" s="1"/>
  <c r="F22" i="170"/>
  <c r="H21" i="170"/>
  <c r="F21" i="170"/>
  <c r="I21" i="170" s="1"/>
  <c r="H20" i="170"/>
  <c r="F20" i="170"/>
  <c r="H19" i="170"/>
  <c r="F19" i="170"/>
  <c r="H18" i="170"/>
  <c r="F18" i="170"/>
  <c r="E15" i="170"/>
  <c r="J13" i="170"/>
  <c r="E13" i="170"/>
  <c r="K13" i="170" s="1"/>
  <c r="J12" i="170"/>
  <c r="E12" i="170"/>
  <c r="K12" i="170" s="1"/>
  <c r="J11" i="170"/>
  <c r="E11" i="170"/>
  <c r="K11" i="170" s="1"/>
  <c r="J10" i="170"/>
  <c r="E10" i="170"/>
  <c r="K10" i="170" s="1"/>
  <c r="D8" i="170"/>
  <c r="V4" i="170"/>
  <c r="P4" i="170"/>
  <c r="H51" i="169"/>
  <c r="I51" i="169" s="1"/>
  <c r="I52" i="169" s="1"/>
  <c r="F51" i="169"/>
  <c r="F52" i="169" s="1"/>
  <c r="H48" i="169"/>
  <c r="F48" i="169"/>
  <c r="I48" i="169" s="1"/>
  <c r="I49" i="169" s="1"/>
  <c r="I46" i="169"/>
  <c r="V4" i="169" s="1"/>
  <c r="I44" i="169"/>
  <c r="R4" i="169" s="1"/>
  <c r="I42" i="169"/>
  <c r="T4" i="169" s="1"/>
  <c r="I40" i="169"/>
  <c r="F40" i="169"/>
  <c r="H35" i="169"/>
  <c r="E35" i="169"/>
  <c r="F35" i="169" s="1"/>
  <c r="I35" i="169" s="1"/>
  <c r="H34" i="169"/>
  <c r="I34" i="169" s="1"/>
  <c r="F34" i="169"/>
  <c r="H33" i="169"/>
  <c r="F33" i="169"/>
  <c r="H32" i="169"/>
  <c r="F32" i="169"/>
  <c r="H31" i="169"/>
  <c r="F31" i="169"/>
  <c r="I31" i="169" s="1"/>
  <c r="D31" i="169"/>
  <c r="H30" i="169"/>
  <c r="D30" i="169"/>
  <c r="F30" i="169" s="1"/>
  <c r="H29" i="169"/>
  <c r="D29" i="169"/>
  <c r="F29" i="169" s="1"/>
  <c r="I29" i="169" s="1"/>
  <c r="H28" i="169"/>
  <c r="D28" i="169"/>
  <c r="F28" i="169" s="1"/>
  <c r="H27" i="169"/>
  <c r="I27" i="169" s="1"/>
  <c r="F27" i="169"/>
  <c r="D27" i="169"/>
  <c r="H26" i="169"/>
  <c r="D26" i="169"/>
  <c r="F26" i="169" s="1"/>
  <c r="I26" i="169" s="1"/>
  <c r="H25" i="169"/>
  <c r="D25" i="169"/>
  <c r="F25" i="169" s="1"/>
  <c r="I25" i="169" s="1"/>
  <c r="H24" i="169"/>
  <c r="I24" i="169" s="1"/>
  <c r="F24" i="169"/>
  <c r="H23" i="169"/>
  <c r="F23" i="169"/>
  <c r="H22" i="169"/>
  <c r="F22" i="169"/>
  <c r="H21" i="169"/>
  <c r="F21" i="169"/>
  <c r="H20" i="169"/>
  <c r="F20" i="169"/>
  <c r="I20" i="169" s="1"/>
  <c r="H19" i="169"/>
  <c r="F19" i="169"/>
  <c r="I19" i="169" s="1"/>
  <c r="H18" i="169"/>
  <c r="F18" i="169"/>
  <c r="E15" i="169"/>
  <c r="J13" i="169"/>
  <c r="E13" i="169"/>
  <c r="K13" i="169" s="1"/>
  <c r="J12" i="169"/>
  <c r="E12" i="169"/>
  <c r="K12" i="169" s="1"/>
  <c r="J11" i="169"/>
  <c r="E11" i="169"/>
  <c r="K11" i="169" s="1"/>
  <c r="J10" i="169"/>
  <c r="E10" i="169"/>
  <c r="K10" i="169" s="1"/>
  <c r="D8" i="169"/>
  <c r="P4" i="169"/>
  <c r="J8" i="177" l="1"/>
  <c r="I5" i="177" s="1"/>
  <c r="F49" i="169"/>
  <c r="I23" i="172"/>
  <c r="I30" i="172"/>
  <c r="I48" i="175"/>
  <c r="I49" i="175" s="1"/>
  <c r="I48" i="178"/>
  <c r="I49" i="178" s="1"/>
  <c r="I26" i="181"/>
  <c r="I20" i="182"/>
  <c r="I23" i="182"/>
  <c r="I30" i="182"/>
  <c r="J8" i="169"/>
  <c r="I5" i="169" s="1"/>
  <c r="I18" i="170"/>
  <c r="I21" i="171"/>
  <c r="I19" i="174"/>
  <c r="I18" i="176"/>
  <c r="I33" i="177"/>
  <c r="F49" i="177"/>
  <c r="I33" i="169"/>
  <c r="I24" i="173"/>
  <c r="I48" i="176"/>
  <c r="I49" i="176" s="1"/>
  <c r="I25" i="180"/>
  <c r="I21" i="182"/>
  <c r="I19" i="170"/>
  <c r="I26" i="170"/>
  <c r="I18" i="171"/>
  <c r="I21" i="172"/>
  <c r="I28" i="172"/>
  <c r="I21" i="173"/>
  <c r="I28" i="173"/>
  <c r="I31" i="173"/>
  <c r="I24" i="175"/>
  <c r="I19" i="176"/>
  <c r="I26" i="176"/>
  <c r="I18" i="177"/>
  <c r="I22" i="177"/>
  <c r="I26" i="177"/>
  <c r="I20" i="178"/>
  <c r="I25" i="179"/>
  <c r="I29" i="179"/>
  <c r="I33" i="179"/>
  <c r="I35" i="180"/>
  <c r="I24" i="181"/>
  <c r="F49" i="181"/>
  <c r="I28" i="182"/>
  <c r="I22" i="169"/>
  <c r="I32" i="171"/>
  <c r="I35" i="171"/>
  <c r="I32" i="172"/>
  <c r="I35" i="172"/>
  <c r="I24" i="174"/>
  <c r="I23" i="176"/>
  <c r="I24" i="178"/>
  <c r="I27" i="178"/>
  <c r="I22" i="179"/>
  <c r="I22" i="180"/>
  <c r="I29" i="180"/>
  <c r="I51" i="180"/>
  <c r="I52" i="180" s="1"/>
  <c r="I21" i="181"/>
  <c r="I30" i="181"/>
  <c r="I33" i="181"/>
  <c r="I25" i="182"/>
  <c r="I30" i="173"/>
  <c r="I27" i="173"/>
  <c r="J8" i="180"/>
  <c r="I5" i="180" s="1"/>
  <c r="I24" i="180"/>
  <c r="I30" i="179"/>
  <c r="I30" i="178"/>
  <c r="I31" i="177"/>
  <c r="I24" i="177"/>
  <c r="I36" i="177" s="1"/>
  <c r="I28" i="176"/>
  <c r="I21" i="176"/>
  <c r="I30" i="175"/>
  <c r="I35" i="173"/>
  <c r="J8" i="181"/>
  <c r="I5" i="181" s="1"/>
  <c r="J8" i="173"/>
  <c r="I5" i="173" s="1"/>
  <c r="J8" i="172"/>
  <c r="I5" i="172" s="1"/>
  <c r="J8" i="170"/>
  <c r="I5" i="170" s="1"/>
  <c r="I31" i="172"/>
  <c r="I24" i="172"/>
  <c r="I27" i="172"/>
  <c r="I32" i="170"/>
  <c r="I28" i="169"/>
  <c r="I21" i="169"/>
  <c r="I32" i="169"/>
  <c r="I23" i="173"/>
  <c r="I32" i="174"/>
  <c r="I30" i="177"/>
  <c r="I32" i="179"/>
  <c r="I23" i="180"/>
  <c r="I32" i="181"/>
  <c r="I32" i="182"/>
  <c r="J8" i="182"/>
  <c r="I5" i="182" s="1"/>
  <c r="I30" i="180"/>
  <c r="I23" i="179"/>
  <c r="K8" i="179"/>
  <c r="J8" i="179"/>
  <c r="I5" i="179" s="1"/>
  <c r="I23" i="178"/>
  <c r="J8" i="178"/>
  <c r="I5" i="178" s="1"/>
  <c r="I23" i="177"/>
  <c r="J8" i="176"/>
  <c r="I5" i="176" s="1"/>
  <c r="I23" i="175"/>
  <c r="J8" i="175"/>
  <c r="I5" i="175" s="1"/>
  <c r="F36" i="180"/>
  <c r="F53" i="180" s="1"/>
  <c r="M1" i="182"/>
  <c r="K8" i="182"/>
  <c r="K8" i="181"/>
  <c r="M1" i="181"/>
  <c r="F36" i="179"/>
  <c r="K8" i="180"/>
  <c r="M1" i="179"/>
  <c r="F49" i="179"/>
  <c r="I48" i="180"/>
  <c r="I49" i="180" s="1"/>
  <c r="F36" i="181"/>
  <c r="F53" i="181" s="1"/>
  <c r="I51" i="182"/>
  <c r="I52" i="182" s="1"/>
  <c r="F36" i="182"/>
  <c r="F53" i="182" s="1"/>
  <c r="M1" i="178"/>
  <c r="K8" i="178"/>
  <c r="K8" i="177"/>
  <c r="I51" i="177"/>
  <c r="I52" i="177" s="1"/>
  <c r="F36" i="177"/>
  <c r="F53" i="177" s="1"/>
  <c r="I51" i="178"/>
  <c r="I52" i="178" s="1"/>
  <c r="F36" i="178"/>
  <c r="F53" i="178" s="1"/>
  <c r="K8" i="176"/>
  <c r="M1" i="176"/>
  <c r="I51" i="176"/>
  <c r="I52" i="176" s="1"/>
  <c r="F36" i="176"/>
  <c r="F53" i="176" s="1"/>
  <c r="K8" i="175"/>
  <c r="M1" i="175"/>
  <c r="F36" i="175"/>
  <c r="F53" i="175" s="1"/>
  <c r="I51" i="175"/>
  <c r="I52" i="175" s="1"/>
  <c r="I26" i="174"/>
  <c r="I30" i="174"/>
  <c r="I27" i="174"/>
  <c r="I28" i="174"/>
  <c r="I25" i="174"/>
  <c r="I29" i="174"/>
  <c r="F36" i="174"/>
  <c r="F53" i="174" s="1"/>
  <c r="I23" i="174"/>
  <c r="M1" i="174"/>
  <c r="K8" i="174"/>
  <c r="I18" i="174"/>
  <c r="I51" i="174"/>
  <c r="I52" i="174" s="1"/>
  <c r="F36" i="173"/>
  <c r="F53" i="173" s="1"/>
  <c r="K8" i="173"/>
  <c r="I20" i="173"/>
  <c r="I51" i="173"/>
  <c r="I52" i="173" s="1"/>
  <c r="K8" i="172"/>
  <c r="F36" i="172"/>
  <c r="F53" i="172" s="1"/>
  <c r="I20" i="172"/>
  <c r="I36" i="172" s="1"/>
  <c r="I51" i="172"/>
  <c r="I52" i="172" s="1"/>
  <c r="I30" i="171"/>
  <c r="I23" i="171"/>
  <c r="J8" i="171"/>
  <c r="I30" i="170"/>
  <c r="I23" i="170"/>
  <c r="I30" i="169"/>
  <c r="I23" i="169"/>
  <c r="M1" i="171"/>
  <c r="K8" i="171"/>
  <c r="F36" i="171"/>
  <c r="F53" i="171" s="1"/>
  <c r="I51" i="171"/>
  <c r="I52" i="171" s="1"/>
  <c r="K8" i="170"/>
  <c r="M1" i="170"/>
  <c r="F36" i="170"/>
  <c r="F53" i="170" s="1"/>
  <c r="I20" i="170"/>
  <c r="I51" i="170"/>
  <c r="I52" i="170" s="1"/>
  <c r="F36" i="169"/>
  <c r="F53" i="169" s="1"/>
  <c r="K8" i="169"/>
  <c r="M1" i="169"/>
  <c r="I18" i="169"/>
  <c r="T17" i="168"/>
  <c r="AQ10" i="168"/>
  <c r="AJ7" i="168"/>
  <c r="AC14" i="168"/>
  <c r="AF15" i="168"/>
  <c r="AP17" i="168"/>
  <c r="AE8" i="168"/>
  <c r="S13" i="168"/>
  <c r="AF9" i="168"/>
  <c r="AS9" i="168"/>
  <c r="AF13" i="168"/>
  <c r="I9" i="168"/>
  <c r="AT15" i="168"/>
  <c r="AI7" i="168"/>
  <c r="AC6" i="168"/>
  <c r="AA7" i="168"/>
  <c r="AN16" i="168"/>
  <c r="AW14" i="168"/>
  <c r="AQ15" i="168"/>
  <c r="B12" i="168"/>
  <c r="AO16" i="168"/>
  <c r="AC11" i="168"/>
  <c r="Z13" i="168"/>
  <c r="C17" i="168"/>
  <c r="AU17" i="168"/>
  <c r="M17" i="168"/>
  <c r="AM5" i="168"/>
  <c r="Y7" i="168"/>
  <c r="AG10" i="168"/>
  <c r="L6" i="168"/>
  <c r="B5" i="168"/>
  <c r="G8" i="168"/>
  <c r="Y16" i="168"/>
  <c r="H12" i="168"/>
  <c r="R6" i="168"/>
  <c r="AT5" i="168"/>
  <c r="L15" i="168"/>
  <c r="K7" i="168"/>
  <c r="Q14" i="168"/>
  <c r="AH10" i="168"/>
  <c r="Z8" i="168"/>
  <c r="AA8" i="168"/>
  <c r="AU16" i="168"/>
  <c r="T16" i="168"/>
  <c r="AQ14" i="168"/>
  <c r="AG7" i="168"/>
  <c r="AT7" i="168"/>
  <c r="AL11" i="168"/>
  <c r="AW7" i="168"/>
  <c r="R17" i="168"/>
  <c r="AH12" i="168"/>
  <c r="F10" i="168"/>
  <c r="T8" i="168"/>
  <c r="B7" i="168"/>
  <c r="H13" i="168"/>
  <c r="R13" i="168"/>
  <c r="I17" i="168"/>
  <c r="G13" i="168"/>
  <c r="AJ13" i="168"/>
  <c r="C15" i="168"/>
  <c r="AS15" i="168"/>
  <c r="AL10" i="168"/>
  <c r="Q13" i="168"/>
  <c r="F17" i="168"/>
  <c r="AI13" i="168"/>
  <c r="T11" i="168"/>
  <c r="F11" i="168"/>
  <c r="AJ5" i="168"/>
  <c r="AP7" i="168"/>
  <c r="S6" i="168"/>
  <c r="AG17" i="168"/>
  <c r="AS8" i="168"/>
  <c r="AP9" i="168"/>
  <c r="Q15" i="168"/>
  <c r="G7" i="168"/>
  <c r="AV15" i="168"/>
  <c r="AI11" i="168"/>
  <c r="AI14" i="168"/>
  <c r="H11" i="168"/>
  <c r="AJ16" i="168"/>
  <c r="AH7" i="168"/>
  <c r="Q12" i="168"/>
  <c r="AX10" i="168"/>
  <c r="K11" i="168"/>
  <c r="X13" i="168"/>
  <c r="Y6" i="168"/>
  <c r="J5" i="168"/>
  <c r="AE11" i="168"/>
  <c r="Z10" i="168"/>
  <c r="AB5" i="168"/>
  <c r="S14" i="168"/>
  <c r="T12" i="168"/>
  <c r="AG11" i="168"/>
  <c r="AI12" i="168"/>
  <c r="AV13" i="168"/>
  <c r="Y10" i="168"/>
  <c r="AO5" i="168"/>
  <c r="AM7" i="168"/>
  <c r="J14" i="168"/>
  <c r="AE10" i="168"/>
  <c r="AS17" i="168"/>
  <c r="AO8" i="168"/>
  <c r="AV11" i="168"/>
  <c r="X9" i="168"/>
  <c r="F5" i="168"/>
  <c r="AP6" i="168"/>
  <c r="AB8" i="168"/>
  <c r="F7" i="168"/>
  <c r="U16" i="168"/>
  <c r="Z15" i="168"/>
  <c r="AP16" i="168"/>
  <c r="I8" i="168"/>
  <c r="G5" i="168"/>
  <c r="I10" i="168"/>
  <c r="F12" i="168"/>
  <c r="AH11" i="168"/>
  <c r="AV7" i="168"/>
  <c r="B10" i="168"/>
  <c r="AC17" i="168"/>
  <c r="AQ5" i="168"/>
  <c r="AB17" i="168"/>
  <c r="R15" i="168"/>
  <c r="AA6" i="168"/>
  <c r="G16" i="168"/>
  <c r="K17" i="168"/>
  <c r="Z14" i="168"/>
  <c r="J10" i="168"/>
  <c r="T5" i="168"/>
  <c r="AW15" i="168"/>
  <c r="AB15" i="168"/>
  <c r="AL13" i="168"/>
  <c r="M7" i="168"/>
  <c r="Z6" i="168"/>
  <c r="M10" i="168"/>
  <c r="M5" i="168"/>
  <c r="AH17" i="168"/>
  <c r="AN9" i="168"/>
  <c r="AE9" i="168"/>
  <c r="X11" i="168"/>
  <c r="AO14" i="168"/>
  <c r="S9" i="168"/>
  <c r="AA13" i="168"/>
  <c r="J7" i="168"/>
  <c r="M12" i="168"/>
  <c r="AP15" i="168"/>
  <c r="AJ15" i="168"/>
  <c r="AG6" i="168"/>
  <c r="Z5" i="168"/>
  <c r="C13" i="168"/>
  <c r="AN11" i="168"/>
  <c r="AO6" i="168"/>
  <c r="Y11" i="168"/>
  <c r="AI10" i="168"/>
  <c r="AO15" i="168"/>
  <c r="AW6" i="168"/>
  <c r="U5" i="168"/>
  <c r="T10" i="168"/>
  <c r="J17" i="168"/>
  <c r="G10" i="168"/>
  <c r="AG16" i="168"/>
  <c r="AN6" i="168"/>
  <c r="S11" i="168"/>
  <c r="Z9" i="168"/>
  <c r="T15" i="168"/>
  <c r="L10" i="168"/>
  <c r="B6" i="168"/>
  <c r="AO9" i="168"/>
  <c r="AH9" i="168"/>
  <c r="AV6" i="168"/>
  <c r="J11" i="168"/>
  <c r="Z7" i="168"/>
  <c r="U17" i="168"/>
  <c r="B17" i="168"/>
  <c r="G17" i="168"/>
  <c r="K13" i="168"/>
  <c r="H7" i="168"/>
  <c r="AI5" i="168"/>
  <c r="AU15" i="168"/>
  <c r="U13" i="168"/>
  <c r="AU6" i="168"/>
  <c r="AL9" i="168"/>
  <c r="AL8" i="168"/>
  <c r="Q10" i="168"/>
  <c r="I13" i="168"/>
  <c r="AI6" i="168"/>
  <c r="X16" i="168"/>
  <c r="M15" i="168"/>
  <c r="AB10" i="168"/>
  <c r="Y9" i="168"/>
  <c r="AW11" i="168"/>
  <c r="X14" i="168"/>
  <c r="U7" i="168"/>
  <c r="AM10" i="168"/>
  <c r="L17" i="168"/>
  <c r="AQ17" i="168"/>
  <c r="K6" i="168"/>
  <c r="AL16" i="168"/>
  <c r="J13" i="168"/>
  <c r="AM13" i="168"/>
  <c r="AV16" i="168"/>
  <c r="J15" i="168"/>
  <c r="Y13" i="168"/>
  <c r="AJ10" i="168"/>
  <c r="AW9" i="168"/>
  <c r="AH14" i="168"/>
  <c r="I12" i="168"/>
  <c r="AF6" i="168"/>
  <c r="AG9" i="168"/>
  <c r="U9" i="168"/>
  <c r="C5" i="168"/>
  <c r="F6" i="168"/>
  <c r="L8" i="168"/>
  <c r="AQ7" i="168"/>
  <c r="U11" i="168"/>
  <c r="T13" i="168"/>
  <c r="C16" i="168"/>
  <c r="G11" i="168"/>
  <c r="AB9" i="168"/>
  <c r="AA12" i="168"/>
  <c r="H5" i="168"/>
  <c r="AX12" i="168"/>
  <c r="X5" i="168"/>
  <c r="U10" i="168"/>
  <c r="AJ12" i="168"/>
  <c r="AQ11" i="168"/>
  <c r="AL5" i="168"/>
  <c r="AQ9" i="168"/>
  <c r="T6" i="168"/>
  <c r="AV8" i="168"/>
  <c r="Q9" i="168"/>
  <c r="C6" i="168"/>
  <c r="U15" i="168"/>
  <c r="AW10" i="168"/>
  <c r="H14" i="168"/>
  <c r="AM16" i="168"/>
  <c r="AH13" i="168"/>
  <c r="AJ17" i="168"/>
  <c r="AE17" i="168"/>
  <c r="AH5" i="168"/>
  <c r="I5" i="168"/>
  <c r="M8" i="168"/>
  <c r="AX11" i="168"/>
  <c r="H15" i="168"/>
  <c r="AT16" i="168"/>
  <c r="AU7" i="168"/>
  <c r="I7" i="168"/>
  <c r="AH8" i="168"/>
  <c r="AA16" i="168"/>
  <c r="AJ6" i="168"/>
  <c r="AT12" i="168"/>
  <c r="S8" i="168"/>
  <c r="AV12" i="168"/>
  <c r="AX5" i="168"/>
  <c r="AG12" i="168"/>
  <c r="AM9" i="168"/>
  <c r="H8" i="168"/>
  <c r="M6" i="168"/>
  <c r="AC12" i="168"/>
  <c r="S5" i="168"/>
  <c r="AB6" i="168"/>
  <c r="AG14" i="168"/>
  <c r="AW5" i="168"/>
  <c r="R5" i="168"/>
  <c r="S12" i="168"/>
  <c r="Z16" i="168"/>
  <c r="AA9" i="168"/>
  <c r="B9" i="168"/>
  <c r="AE5" i="168"/>
  <c r="AA14" i="168"/>
  <c r="AU14" i="168"/>
  <c r="AP5" i="168"/>
  <c r="AF16" i="168"/>
  <c r="AM6" i="168"/>
  <c r="R7" i="168"/>
  <c r="Z12" i="168"/>
  <c r="AM12" i="168"/>
  <c r="C9" i="168"/>
  <c r="AH15" i="168"/>
  <c r="B8" i="168"/>
  <c r="T9" i="168"/>
  <c r="AN7" i="168"/>
  <c r="B13" i="168"/>
  <c r="AF14" i="168"/>
  <c r="X10" i="168"/>
  <c r="AG15" i="168"/>
  <c r="AL7" i="168"/>
  <c r="AJ8" i="168"/>
  <c r="AQ13" i="168"/>
  <c r="Q7" i="168"/>
  <c r="C11" i="168"/>
  <c r="U8" i="168"/>
  <c r="B14" i="168"/>
  <c r="I15" i="168"/>
  <c r="AX14" i="168"/>
  <c r="K12" i="168"/>
  <c r="L7" i="168"/>
  <c r="AF17" i="168"/>
  <c r="K14" i="168"/>
  <c r="K8" i="168"/>
  <c r="X6" i="168"/>
  <c r="AE16" i="168"/>
  <c r="AG5" i="168"/>
  <c r="AP8" i="168"/>
  <c r="C14" i="168"/>
  <c r="AM14" i="168"/>
  <c r="AP12" i="168"/>
  <c r="AX9" i="168"/>
  <c r="R9" i="168"/>
  <c r="AB16" i="168"/>
  <c r="AO10" i="168"/>
  <c r="Y14" i="168"/>
  <c r="AM15" i="168"/>
  <c r="B11" i="168"/>
  <c r="L9" i="168"/>
  <c r="AN13" i="168"/>
  <c r="AN10" i="168"/>
  <c r="AW16" i="168"/>
  <c r="H10" i="168"/>
  <c r="AI17" i="168"/>
  <c r="AT13" i="168"/>
  <c r="AS7" i="168"/>
  <c r="X12" i="168"/>
  <c r="Z11" i="168"/>
  <c r="AI8" i="168"/>
  <c r="AP13" i="168"/>
  <c r="AS6" i="168"/>
  <c r="AI15" i="168"/>
  <c r="AF8" i="168"/>
  <c r="AA17" i="168"/>
  <c r="AX16" i="168"/>
  <c r="AS14" i="168"/>
  <c r="G6" i="168"/>
  <c r="G14" i="168"/>
  <c r="X15" i="168"/>
  <c r="I6" i="168"/>
  <c r="G15" i="168"/>
  <c r="AX8" i="168"/>
  <c r="AV9" i="168"/>
  <c r="AT11" i="168"/>
  <c r="AB13" i="168"/>
  <c r="AM11" i="168"/>
  <c r="F8" i="168"/>
  <c r="K9" i="168"/>
  <c r="F13" i="168"/>
  <c r="R14" i="168"/>
  <c r="AA10" i="168"/>
  <c r="AF7" i="168"/>
  <c r="AV5" i="168"/>
  <c r="AX13" i="168"/>
  <c r="Y12" i="168"/>
  <c r="K15" i="168"/>
  <c r="AN8" i="168"/>
  <c r="M16" i="168"/>
  <c r="AH16" i="168"/>
  <c r="AC15" i="168"/>
  <c r="AC10" i="168"/>
  <c r="AM17" i="168"/>
  <c r="U12" i="168"/>
  <c r="F15" i="168"/>
  <c r="AG8" i="168"/>
  <c r="I16" i="168"/>
  <c r="Y5" i="168"/>
  <c r="AV14" i="168"/>
  <c r="C12" i="168"/>
  <c r="AV17" i="168"/>
  <c r="AU8" i="168"/>
  <c r="AF12" i="168"/>
  <c r="AC16" i="168"/>
  <c r="H9" i="168"/>
  <c r="AO7" i="168"/>
  <c r="AP10" i="168"/>
  <c r="AB11" i="168"/>
  <c r="AS16" i="168"/>
  <c r="K10" i="168"/>
  <c r="AU5" i="168"/>
  <c r="AG13" i="168"/>
  <c r="T14" i="168"/>
  <c r="AL15" i="168"/>
  <c r="R12" i="168"/>
  <c r="AL14" i="168"/>
  <c r="AC7" i="168"/>
  <c r="AO12" i="168"/>
  <c r="AE13" i="168"/>
  <c r="G12" i="168"/>
  <c r="AT8" i="168"/>
  <c r="AC8" i="168"/>
  <c r="F16" i="168"/>
  <c r="AE7" i="168"/>
  <c r="AH6" i="168"/>
  <c r="AN15" i="168"/>
  <c r="S10" i="168"/>
  <c r="S7" i="168"/>
  <c r="AF5" i="168"/>
  <c r="M13" i="168"/>
  <c r="C10" i="168"/>
  <c r="AV10" i="168"/>
  <c r="AE15" i="168"/>
  <c r="AX17" i="168"/>
  <c r="AE6" i="168"/>
  <c r="AQ12" i="168"/>
  <c r="L13" i="168"/>
  <c r="Q6" i="168"/>
  <c r="K16" i="168"/>
  <c r="X7" i="168"/>
  <c r="AU13" i="168"/>
  <c r="AX6" i="168"/>
  <c r="AS10" i="168"/>
  <c r="X17" i="168"/>
  <c r="L12" i="168"/>
  <c r="AA15" i="168"/>
  <c r="Z17" i="168"/>
  <c r="Y15" i="168"/>
  <c r="AE14" i="168"/>
  <c r="T7" i="168"/>
  <c r="AS13" i="168"/>
  <c r="AF11" i="168"/>
  <c r="AU11" i="168"/>
  <c r="S15" i="168"/>
  <c r="AP14" i="168"/>
  <c r="L16" i="168"/>
  <c r="AW12" i="168"/>
  <c r="R11" i="168"/>
  <c r="AW17" i="168"/>
  <c r="AF10" i="168"/>
  <c r="M14" i="168"/>
  <c r="Q17" i="168"/>
  <c r="AW13" i="168"/>
  <c r="M11" i="168"/>
  <c r="AM8" i="168"/>
  <c r="C8" i="168"/>
  <c r="AT17" i="168"/>
  <c r="AC9" i="168"/>
  <c r="AB7" i="168"/>
  <c r="AO13" i="168"/>
  <c r="AB14" i="168"/>
  <c r="C7" i="168"/>
  <c r="AS12" i="168"/>
  <c r="J9" i="168"/>
  <c r="AQ8" i="168"/>
  <c r="AL6" i="168"/>
  <c r="AI9" i="168"/>
  <c r="AN5" i="168"/>
  <c r="Q11" i="168"/>
  <c r="AU9" i="168"/>
  <c r="AE12" i="168"/>
  <c r="F14" i="168"/>
  <c r="I14" i="168"/>
  <c r="Q16" i="168"/>
  <c r="F9" i="168"/>
  <c r="AJ11" i="168"/>
  <c r="AN14" i="168"/>
  <c r="AC5" i="168"/>
  <c r="J8" i="168"/>
  <c r="K5" i="168"/>
  <c r="Q5" i="168"/>
  <c r="AO17" i="168"/>
  <c r="S17" i="168"/>
  <c r="AU10" i="168"/>
  <c r="H17" i="168"/>
  <c r="AU12" i="168"/>
  <c r="X8" i="168"/>
  <c r="R8" i="168"/>
  <c r="Y8" i="168"/>
  <c r="S16" i="168"/>
  <c r="AN17" i="168"/>
  <c r="R10" i="168"/>
  <c r="AJ9" i="168"/>
  <c r="L5" i="168"/>
  <c r="U14" i="168"/>
  <c r="L14" i="168"/>
  <c r="AC13" i="168"/>
  <c r="AT14" i="168"/>
  <c r="AB12" i="168"/>
  <c r="M9" i="168"/>
  <c r="AA11" i="168"/>
  <c r="AW8" i="168"/>
  <c r="AP11" i="168"/>
  <c r="G9" i="168"/>
  <c r="AI16" i="168"/>
  <c r="AN12" i="168"/>
  <c r="H6" i="168"/>
  <c r="U6" i="168"/>
  <c r="R16" i="168"/>
  <c r="AQ6" i="168"/>
  <c r="AT6" i="168"/>
  <c r="AS11" i="168"/>
  <c r="AL12" i="168"/>
  <c r="AT9" i="168"/>
  <c r="H16" i="168"/>
  <c r="B15" i="168"/>
  <c r="AQ16" i="168"/>
  <c r="AT10" i="168"/>
  <c r="AX15" i="168"/>
  <c r="J6" i="168"/>
  <c r="Q8" i="168"/>
  <c r="AO11" i="168"/>
  <c r="J12" i="168"/>
  <c r="J16" i="168"/>
  <c r="B16" i="168"/>
  <c r="L11" i="168"/>
  <c r="AA5" i="168"/>
  <c r="I11" i="168"/>
  <c r="AS5" i="168"/>
  <c r="AX7" i="168"/>
  <c r="AJ14" i="168"/>
  <c r="Y17" i="168"/>
  <c r="AL17" i="168"/>
  <c r="I53" i="172" l="1"/>
  <c r="I36" i="175"/>
  <c r="I36" i="179"/>
  <c r="I53" i="179" s="1"/>
  <c r="I36" i="182"/>
  <c r="I36" i="181"/>
  <c r="I53" i="181" s="1"/>
  <c r="I36" i="178"/>
  <c r="I53" i="178" s="1"/>
  <c r="I36" i="173"/>
  <c r="I53" i="173" s="1"/>
  <c r="N4" i="173" s="1"/>
  <c r="I36" i="176"/>
  <c r="I53" i="176" s="1"/>
  <c r="J2" i="176" s="1"/>
  <c r="I36" i="171"/>
  <c r="I53" i="171" s="1"/>
  <c r="J2" i="171" s="1"/>
  <c r="I36" i="170"/>
  <c r="I53" i="170" s="1"/>
  <c r="N4" i="170" s="1"/>
  <c r="I36" i="180"/>
  <c r="I53" i="180" s="1"/>
  <c r="J2" i="180" s="1"/>
  <c r="AK13" i="168"/>
  <c r="AD7" i="168"/>
  <c r="AD14" i="168"/>
  <c r="O16" i="168"/>
  <c r="N16" i="168"/>
  <c r="AR8" i="168"/>
  <c r="N9" i="168"/>
  <c r="AK16" i="168"/>
  <c r="AK6" i="168"/>
  <c r="AY14" i="168"/>
  <c r="AY6" i="168"/>
  <c r="AK10" i="168"/>
  <c r="AK17" i="168"/>
  <c r="AR15" i="168"/>
  <c r="AD12" i="168"/>
  <c r="AY13" i="168"/>
  <c r="AR17" i="168"/>
  <c r="AR6" i="168"/>
  <c r="AY10" i="168"/>
  <c r="AY17" i="168"/>
  <c r="N8" i="168"/>
  <c r="AD6" i="168"/>
  <c r="O5" i="168"/>
  <c r="AR12" i="168"/>
  <c r="O10" i="168"/>
  <c r="N17" i="168"/>
  <c r="AR14" i="168"/>
  <c r="O6" i="168"/>
  <c r="AK14" i="168"/>
  <c r="AK8" i="168"/>
  <c r="AK15" i="168"/>
  <c r="O12" i="168"/>
  <c r="AY5" i="168"/>
  <c r="N10" i="168"/>
  <c r="AD8" i="168"/>
  <c r="N6" i="168"/>
  <c r="AK12" i="168"/>
  <c r="N12" i="168"/>
  <c r="AD5" i="168"/>
  <c r="O8" i="168"/>
  <c r="O15" i="168"/>
  <c r="AK7" i="168"/>
  <c r="AD17" i="168"/>
  <c r="AR11" i="168"/>
  <c r="N7" i="168"/>
  <c r="AK5" i="168"/>
  <c r="AD15" i="168"/>
  <c r="AY11" i="168"/>
  <c r="N14" i="168"/>
  <c r="AY16" i="168"/>
  <c r="O7" i="168"/>
  <c r="AR5" i="168"/>
  <c r="AK11" i="168"/>
  <c r="N11" i="168"/>
  <c r="AD9" i="168"/>
  <c r="AR10" i="168"/>
  <c r="AR13" i="168"/>
  <c r="N5" i="168"/>
  <c r="O11" i="168"/>
  <c r="AY12" i="168"/>
  <c r="AK9" i="168"/>
  <c r="N15" i="168"/>
  <c r="AY9" i="168"/>
  <c r="AD10" i="168"/>
  <c r="O17" i="168"/>
  <c r="AR7" i="168"/>
  <c r="AY8" i="168"/>
  <c r="AD16" i="168"/>
  <c r="O14" i="168"/>
  <c r="AD13" i="168"/>
  <c r="AY15" i="168"/>
  <c r="O13" i="168"/>
  <c r="AY7" i="168"/>
  <c r="AR9" i="168"/>
  <c r="AR16" i="168"/>
  <c r="N13" i="168"/>
  <c r="AD11" i="168"/>
  <c r="O9" i="168"/>
  <c r="I53" i="177"/>
  <c r="N4" i="177" s="1"/>
  <c r="N4" i="179"/>
  <c r="J2" i="179"/>
  <c r="F53" i="179"/>
  <c r="I53" i="182"/>
  <c r="N4" i="181"/>
  <c r="J2" i="181"/>
  <c r="I53" i="175"/>
  <c r="I36" i="174"/>
  <c r="I53" i="174" s="1"/>
  <c r="N4" i="172"/>
  <c r="J2" i="172"/>
  <c r="I5" i="171"/>
  <c r="I36" i="169"/>
  <c r="I53" i="169" s="1"/>
  <c r="J2" i="169" s="1"/>
  <c r="K1" i="169" s="1"/>
  <c r="D11" i="168"/>
  <c r="P14" i="168"/>
  <c r="D6" i="168"/>
  <c r="D14" i="168"/>
  <c r="P5" i="168"/>
  <c r="D15" i="168"/>
  <c r="P12" i="168"/>
  <c r="P8" i="168"/>
  <c r="P16" i="168"/>
  <c r="D7" i="168"/>
  <c r="D16" i="168"/>
  <c r="P7" i="168"/>
  <c r="N4" i="176" l="1"/>
  <c r="J2" i="173"/>
  <c r="K1" i="173" s="1"/>
  <c r="N4" i="171"/>
  <c r="J2" i="170"/>
  <c r="K1" i="176"/>
  <c r="V12" i="168"/>
  <c r="V14" i="168"/>
  <c r="W14" i="168" s="1"/>
  <c r="K1" i="179"/>
  <c r="N4" i="180"/>
  <c r="K1" i="180"/>
  <c r="V16" i="168"/>
  <c r="W16" i="168" s="1"/>
  <c r="K1" i="181"/>
  <c r="J2" i="177"/>
  <c r="J2" i="182"/>
  <c r="N4" i="182"/>
  <c r="N4" i="178"/>
  <c r="J2" i="178"/>
  <c r="N4" i="175"/>
  <c r="J2" i="175"/>
  <c r="V8" i="168"/>
  <c r="V7" i="168"/>
  <c r="W7" i="168" s="1"/>
  <c r="K1" i="172"/>
  <c r="J2" i="174"/>
  <c r="N4" i="174"/>
  <c r="K1" i="171"/>
  <c r="V5" i="168"/>
  <c r="N4" i="169"/>
  <c r="D10" i="168"/>
  <c r="AA4" i="168"/>
  <c r="AU4" i="168"/>
  <c r="D13" i="168"/>
  <c r="AO4" i="168"/>
  <c r="AN4" i="168"/>
  <c r="P6" i="168"/>
  <c r="AV4" i="168"/>
  <c r="AH4" i="168"/>
  <c r="P9" i="168"/>
  <c r="Z4" i="168"/>
  <c r="Y4" i="168"/>
  <c r="X4" i="168"/>
  <c r="AC4" i="168"/>
  <c r="D12" i="168"/>
  <c r="AW4" i="168"/>
  <c r="AG4" i="168"/>
  <c r="AE4" i="168"/>
  <c r="AJ4" i="168"/>
  <c r="P11" i="168"/>
  <c r="D5" i="168"/>
  <c r="AL4" i="168"/>
  <c r="AM4" i="168"/>
  <c r="P15" i="168"/>
  <c r="P10" i="168"/>
  <c r="D8" i="168"/>
  <c r="D17" i="168"/>
  <c r="P13" i="168"/>
  <c r="AT4" i="168"/>
  <c r="AI4" i="168"/>
  <c r="AF4" i="168"/>
  <c r="AX4" i="168"/>
  <c r="AS4" i="168"/>
  <c r="AQ4" i="168"/>
  <c r="AP4" i="168"/>
  <c r="P17" i="168"/>
  <c r="AB4" i="168"/>
  <c r="D9" i="168"/>
  <c r="V11" i="168" l="1"/>
  <c r="W11" i="168" s="1"/>
  <c r="W8" i="168"/>
  <c r="V6" i="168"/>
  <c r="W6" i="168" s="1"/>
  <c r="W5" i="168"/>
  <c r="K1" i="170"/>
  <c r="V9" i="168"/>
  <c r="W9" i="168" s="1"/>
  <c r="K1" i="174"/>
  <c r="V10" i="168"/>
  <c r="W10" i="168" s="1"/>
  <c r="K1" i="175"/>
  <c r="W12" i="168"/>
  <c r="K1" i="177"/>
  <c r="V13" i="168"/>
  <c r="W13" i="168" s="1"/>
  <c r="K1" i="178"/>
  <c r="V15" i="168"/>
  <c r="W15" i="168" s="1"/>
  <c r="V17" i="168"/>
  <c r="W17" i="168" s="1"/>
  <c r="K1" i="182"/>
  <c r="AR4" i="168"/>
  <c r="AY4" i="168"/>
  <c r="AK4" i="168"/>
  <c r="AD4" i="168"/>
  <c r="H4" i="168"/>
  <c r="J4" i="168"/>
  <c r="L4" i="168"/>
  <c r="F4" i="168"/>
  <c r="N4" i="168" l="1"/>
  <c r="M4" i="168"/>
  <c r="G4" i="168"/>
  <c r="K4" i="168"/>
  <c r="I4" i="168"/>
  <c r="B4" i="168"/>
  <c r="B18" i="168" l="1"/>
  <c r="O4" i="168"/>
  <c r="T4" i="168"/>
  <c r="Q4" i="168"/>
  <c r="P4" i="168"/>
  <c r="S4" i="168"/>
  <c r="R4" i="168"/>
  <c r="D4" i="168"/>
  <c r="C4" i="168"/>
  <c r="U4" i="168"/>
  <c r="V4" i="168" l="1"/>
  <c r="W4" i="168" s="1"/>
  <c r="L18" i="168" l="1"/>
  <c r="J18" i="168"/>
  <c r="H18" i="168"/>
  <c r="F18" i="168"/>
  <c r="N18" i="168" l="1"/>
  <c r="M18" i="168"/>
  <c r="K18" i="168"/>
  <c r="I18" i="168"/>
  <c r="G18" i="168"/>
  <c r="O18" i="168"/>
  <c r="C18" i="168" l="1"/>
  <c r="D18" i="168" l="1"/>
</calcChain>
</file>

<file path=xl/sharedStrings.xml><?xml version="1.0" encoding="utf-8"?>
<sst xmlns="http://schemas.openxmlformats.org/spreadsheetml/2006/main" count="1936" uniqueCount="189">
  <si>
    <t>Vispārējie dati</t>
  </si>
  <si>
    <t>Kopā</t>
  </si>
  <si>
    <t>km</t>
  </si>
  <si>
    <t>grants</t>
  </si>
  <si>
    <t>N.p.k.</t>
  </si>
  <si>
    <t>Darba nosaukums</t>
  </si>
  <si>
    <t>Daudzums</t>
  </si>
  <si>
    <t>Atlikusī vērtība, EUR</t>
  </si>
  <si>
    <t>Piezīmes</t>
  </si>
  <si>
    <t>2.1.1</t>
  </si>
  <si>
    <t>Brauktuves segums- tips 1</t>
  </si>
  <si>
    <t>2.1.2</t>
  </si>
  <si>
    <t>Brauktuves segums- tips 2</t>
  </si>
  <si>
    <t>2.1.3</t>
  </si>
  <si>
    <t>Brauktuves segums- tips 3</t>
  </si>
  <si>
    <t>2.1.4</t>
  </si>
  <si>
    <t>Brauktuves segums- tips 4</t>
  </si>
  <si>
    <t>2.1.5</t>
  </si>
  <si>
    <t>Brauktuves segums- tips 5</t>
  </si>
  <si>
    <t>2.1.6</t>
  </si>
  <si>
    <t>2.1.7</t>
  </si>
  <si>
    <t>2.1.8</t>
  </si>
  <si>
    <t>Uzbēruma grunts</t>
  </si>
  <si>
    <t>2.1 KOPĀ</t>
  </si>
  <si>
    <t>2.2.1</t>
  </si>
  <si>
    <t>2.2.2</t>
  </si>
  <si>
    <t>2.2 KOPĀ</t>
  </si>
  <si>
    <t>2.3 KOPĀ</t>
  </si>
  <si>
    <t>kompl.</t>
  </si>
  <si>
    <t>2.4 KOPĀ</t>
  </si>
  <si>
    <t>2.5 KOPĀ</t>
  </si>
  <si>
    <t>2.6.1</t>
  </si>
  <si>
    <t>Satiksmes uzskaites punkti</t>
  </si>
  <si>
    <t>2.7 KOPĀ</t>
  </si>
  <si>
    <t>2.7.1</t>
  </si>
  <si>
    <t>Meteoroloģiskās stacijas</t>
  </si>
  <si>
    <t>Kadastra apzīmējums</t>
  </si>
  <si>
    <t>bez seg.</t>
  </si>
  <si>
    <t>2.6 KOPĀ</t>
  </si>
  <si>
    <t>Kadastra numurs</t>
  </si>
  <si>
    <t>Ceļa segums</t>
  </si>
  <si>
    <t>1.2</t>
  </si>
  <si>
    <t>1.1</t>
  </si>
  <si>
    <t>1.3</t>
  </si>
  <si>
    <t>1.4</t>
  </si>
  <si>
    <t>1.5</t>
  </si>
  <si>
    <t>garums, km</t>
  </si>
  <si>
    <t>2.1</t>
  </si>
  <si>
    <t>2.2</t>
  </si>
  <si>
    <t>2.4</t>
  </si>
  <si>
    <t>2.3</t>
  </si>
  <si>
    <t>2.5</t>
  </si>
  <si>
    <t>2.6</t>
  </si>
  <si>
    <t>2.7</t>
  </si>
  <si>
    <t>Mērv.</t>
  </si>
  <si>
    <t>Ceļa atlikusī vērtība:</t>
  </si>
  <si>
    <t>Atlikusī vērtība, %</t>
  </si>
  <si>
    <t>Vienības cena, EUR</t>
  </si>
  <si>
    <t>Summa,
EUR</t>
  </si>
  <si>
    <t>Nolieto-jums, %</t>
  </si>
  <si>
    <r>
      <t>lauk., m</t>
    </r>
    <r>
      <rPr>
        <vertAlign val="superscript"/>
        <sz val="8"/>
        <rFont val="Calibri"/>
        <family val="2"/>
        <charset val="186"/>
      </rPr>
      <t>2</t>
    </r>
  </si>
  <si>
    <r>
      <t>V</t>
    </r>
    <r>
      <rPr>
        <b/>
        <vertAlign val="subscript"/>
        <sz val="8"/>
        <rFont val="Calibri"/>
        <family val="2"/>
        <charset val="186"/>
      </rPr>
      <t>sk</t>
    </r>
    <r>
      <rPr>
        <sz val="8"/>
        <rFont val="Calibri"/>
        <family val="2"/>
        <charset val="186"/>
      </rPr>
      <t xml:space="preserve"> - ceļa segas konstrukcijas vērtība</t>
    </r>
  </si>
  <si>
    <r>
      <t>m</t>
    </r>
    <r>
      <rPr>
        <vertAlign val="superscript"/>
        <sz val="8"/>
        <rFont val="Calibri"/>
        <family val="2"/>
        <charset val="186"/>
      </rPr>
      <t>2</t>
    </r>
  </si>
  <si>
    <r>
      <t>m</t>
    </r>
    <r>
      <rPr>
        <vertAlign val="superscript"/>
        <sz val="8"/>
        <rFont val="Calibri"/>
        <family val="2"/>
        <charset val="186"/>
      </rPr>
      <t>2</t>
    </r>
    <r>
      <rPr>
        <sz val="11"/>
        <color indexed="8"/>
        <rFont val="Calibri"/>
        <family val="2"/>
        <charset val="186"/>
      </rPr>
      <t/>
    </r>
  </si>
  <si>
    <r>
      <t>m</t>
    </r>
    <r>
      <rPr>
        <vertAlign val="superscript"/>
        <sz val="8"/>
        <rFont val="Calibri"/>
        <family val="2"/>
        <charset val="186"/>
      </rPr>
      <t>3</t>
    </r>
  </si>
  <si>
    <r>
      <t>V</t>
    </r>
    <r>
      <rPr>
        <b/>
        <vertAlign val="subscript"/>
        <sz val="8"/>
        <rFont val="Calibri"/>
        <family val="2"/>
        <charset val="186"/>
      </rPr>
      <t>mb</t>
    </r>
    <r>
      <rPr>
        <sz val="8"/>
        <rFont val="Calibri"/>
        <family val="2"/>
        <charset val="186"/>
      </rPr>
      <t xml:space="preserve"> - mākslīgo būvju vērtība</t>
    </r>
  </si>
  <si>
    <r>
      <t>V</t>
    </r>
    <r>
      <rPr>
        <b/>
        <vertAlign val="subscript"/>
        <sz val="8"/>
        <rFont val="Calibri"/>
        <family val="2"/>
        <charset val="186"/>
      </rPr>
      <t>sup</t>
    </r>
    <r>
      <rPr>
        <b/>
        <sz val="8"/>
        <rFont val="Calibri"/>
        <family val="2"/>
        <charset val="186"/>
      </rPr>
      <t xml:space="preserve"> </t>
    </r>
    <r>
      <rPr>
        <sz val="8"/>
        <rFont val="Calibri"/>
        <family val="2"/>
        <charset val="186"/>
      </rPr>
      <t>- satiksmes uzskaites punktu vērtība</t>
    </r>
  </si>
  <si>
    <r>
      <t>V</t>
    </r>
    <r>
      <rPr>
        <b/>
        <vertAlign val="subscript"/>
        <sz val="8"/>
        <rFont val="Calibri"/>
        <family val="2"/>
        <charset val="186"/>
      </rPr>
      <t>mas</t>
    </r>
    <r>
      <rPr>
        <b/>
        <sz val="8"/>
        <rFont val="Calibri"/>
        <family val="2"/>
        <charset val="186"/>
      </rPr>
      <t xml:space="preserve"> </t>
    </r>
    <r>
      <rPr>
        <sz val="8"/>
        <rFont val="Calibri"/>
        <family val="2"/>
        <charset val="186"/>
      </rPr>
      <t>- meteoroloģisko apstākļu stacijas vērtība</t>
    </r>
  </si>
  <si>
    <t>Vērtības aprēķins - ceļa posms ar kadastra apzīmējumu</t>
  </si>
  <si>
    <t>melnais</t>
  </si>
  <si>
    <t>PIEZĪMES PAR CEĻU:</t>
  </si>
  <si>
    <t>Brauktuves bez seguma</t>
  </si>
  <si>
    <t>bruģis</t>
  </si>
  <si>
    <t>Brauktuves segums- tips 6</t>
  </si>
  <si>
    <t>Brauktuves segums- tips 7</t>
  </si>
  <si>
    <t>2.1.9</t>
  </si>
  <si>
    <t>2.1.10</t>
  </si>
  <si>
    <t>Ceļu nomales</t>
  </si>
  <si>
    <r>
      <t xml:space="preserve">Caurtekas </t>
    </r>
    <r>
      <rPr>
        <i/>
        <sz val="8"/>
        <rFont val="Calibri"/>
        <family val="2"/>
        <charset val="186"/>
      </rPr>
      <t>(aprēķinu skat. atsevišķā tabulā)</t>
    </r>
  </si>
  <si>
    <r>
      <t>Tilti un tuneļi</t>
    </r>
    <r>
      <rPr>
        <i/>
        <sz val="8"/>
        <rFont val="Calibri"/>
        <family val="2"/>
        <charset val="186"/>
      </rPr>
      <t xml:space="preserve"> (aprēķin skat. atsevišķā tabulā)</t>
    </r>
  </si>
  <si>
    <t>Pašvaldībai piederošais ceļa garums:</t>
  </si>
  <si>
    <t>Ceļa garums zemes vienībā</t>
  </si>
  <si>
    <t>Sākotnēji dotais garums:</t>
  </si>
  <si>
    <t>Garums</t>
  </si>
  <si>
    <t>Laukums</t>
  </si>
  <si>
    <t>Summa</t>
  </si>
  <si>
    <t>Melnais</t>
  </si>
  <si>
    <t>Grants</t>
  </si>
  <si>
    <t>Bez seguma</t>
  </si>
  <si>
    <t>Bruģis</t>
  </si>
  <si>
    <t>TOTAL</t>
  </si>
  <si>
    <t>2.1.11</t>
  </si>
  <si>
    <t>Ģeosintētiskie materiāli</t>
  </si>
  <si>
    <r>
      <t>V</t>
    </r>
    <r>
      <rPr>
        <b/>
        <vertAlign val="subscript"/>
        <sz val="8"/>
        <rFont val="Calibri"/>
        <family val="2"/>
        <charset val="186"/>
      </rPr>
      <t>inžbūv</t>
    </r>
    <r>
      <rPr>
        <sz val="8"/>
        <rFont val="Calibri"/>
        <family val="2"/>
        <charset val="186"/>
      </rPr>
      <t xml:space="preserve"> - inženierbūvju vērtība </t>
    </r>
    <r>
      <rPr>
        <i/>
        <sz val="8"/>
        <rFont val="Calibri"/>
        <family val="2"/>
        <charset val="186"/>
      </rPr>
      <t>(aprēķinu skatīt atsevišķā tabulā)</t>
    </r>
  </si>
  <si>
    <r>
      <t>V</t>
    </r>
    <r>
      <rPr>
        <b/>
        <vertAlign val="subscript"/>
        <sz val="8"/>
        <rFont val="Calibri"/>
        <family val="2"/>
        <charset val="186"/>
      </rPr>
      <t>sotl</t>
    </r>
    <r>
      <rPr>
        <b/>
        <sz val="8"/>
        <rFont val="Calibri"/>
        <family val="2"/>
        <charset val="186"/>
      </rPr>
      <t xml:space="preserve"> </t>
    </r>
    <r>
      <rPr>
        <sz val="8"/>
        <rFont val="Calibri"/>
        <family val="2"/>
        <charset val="186"/>
      </rPr>
      <t>- satiksmes organizācijas tehnisko līdzekļu vērtība</t>
    </r>
    <r>
      <rPr>
        <i/>
        <sz val="8"/>
        <rFont val="Calibri"/>
        <family val="2"/>
        <charset val="186"/>
      </rPr>
      <t xml:space="preserve"> (aprēķinu skatīt atsevišķā tabulā)</t>
    </r>
  </si>
  <si>
    <r>
      <t>V</t>
    </r>
    <r>
      <rPr>
        <b/>
        <vertAlign val="subscript"/>
        <sz val="8"/>
        <rFont val="Calibri"/>
        <family val="2"/>
        <charset val="186"/>
      </rPr>
      <t>cšm</t>
    </r>
    <r>
      <rPr>
        <b/>
        <sz val="8"/>
        <rFont val="Calibri"/>
        <family val="2"/>
        <charset val="186"/>
      </rPr>
      <t xml:space="preserve"> </t>
    </r>
    <r>
      <rPr>
        <sz val="8"/>
        <rFont val="Calibri"/>
        <family val="2"/>
        <charset val="186"/>
      </rPr>
      <t xml:space="preserve">- autoceļu mezglu un šķērsojuma mezglu vērtība </t>
    </r>
    <r>
      <rPr>
        <i/>
        <sz val="8"/>
        <rFont val="Calibri"/>
        <family val="2"/>
        <charset val="186"/>
      </rPr>
      <t>(aprēķinu skatīt atsevišķā tabulā)</t>
    </r>
  </si>
  <si>
    <t>Segas pamats - tips 1</t>
  </si>
  <si>
    <t>Segas pamats - tips 2</t>
  </si>
  <si>
    <t>Segas pamats - tips 3</t>
  </si>
  <si>
    <t>Segas pamats - tips 4</t>
  </si>
  <si>
    <t>Segas pamats - tips 5</t>
  </si>
  <si>
    <t>Segas pamats - tips 6</t>
  </si>
  <si>
    <t>Segas pamats - tips 7</t>
  </si>
  <si>
    <t>2.1.12</t>
  </si>
  <si>
    <t>2.1.13</t>
  </si>
  <si>
    <t>2.1.14</t>
  </si>
  <si>
    <t>2.1.15</t>
  </si>
  <si>
    <t>2.1.16</t>
  </si>
  <si>
    <t>2.1.17</t>
  </si>
  <si>
    <t>2.1.18</t>
  </si>
  <si>
    <t>ZV_1</t>
  </si>
  <si>
    <t>ZV_2</t>
  </si>
  <si>
    <t>ZV_3</t>
  </si>
  <si>
    <t>ZV_4</t>
  </si>
  <si>
    <t>ZV_5</t>
  </si>
  <si>
    <t>ZV_6</t>
  </si>
  <si>
    <t>01</t>
  </si>
  <si>
    <t>02</t>
  </si>
  <si>
    <t>Delta Test</t>
  </si>
  <si>
    <t>CRTK</t>
  </si>
  <si>
    <t>SOTL</t>
  </si>
  <si>
    <t>IB</t>
  </si>
  <si>
    <t>Mezg.</t>
  </si>
  <si>
    <t>VĒRTĪBAS dalījums pa zemes vienībām</t>
  </si>
  <si>
    <t>Caurteku vērtības</t>
  </si>
  <si>
    <t>SOTL vērtības</t>
  </si>
  <si>
    <t>IB vērtības</t>
  </si>
  <si>
    <t>Mezglu vērtības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</si>
  <si>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</si>
  <si>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</si>
  <si>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</si>
  <si>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</si>
  <si>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</si>
  <si>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</si>
  <si>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</si>
  <si>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</si>
  <si>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</si>
  <si>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</si>
  <si>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</si>
  <si>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</si>
  <si>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Ielas numurs:</t>
  </si>
  <si>
    <t>Ielas nosaukums:</t>
  </si>
  <si>
    <t>Jaunas ielas vērtība:</t>
  </si>
  <si>
    <t>Ielas atlikusī vērtība:</t>
  </si>
  <si>
    <t>23.26</t>
  </si>
  <si>
    <t>Krastkalnu iela</t>
  </si>
  <si>
    <t>23.29</t>
  </si>
  <si>
    <t>Ķiršu iela</t>
  </si>
  <si>
    <t>23.31</t>
  </si>
  <si>
    <t>Lauku iela</t>
  </si>
  <si>
    <t>23.34</t>
  </si>
  <si>
    <t>Liepas iela</t>
  </si>
  <si>
    <t>23.38</t>
  </si>
  <si>
    <t>Mazā Rožu iela</t>
  </si>
  <si>
    <t>23.43</t>
  </si>
  <si>
    <t>Mazā Ziedu iela</t>
  </si>
  <si>
    <t>23.48</t>
  </si>
  <si>
    <t>Mežābeļu iela</t>
  </si>
  <si>
    <t>23.57</t>
  </si>
  <si>
    <t>Pļavmalas iela</t>
  </si>
  <si>
    <t>23.91</t>
  </si>
  <si>
    <t>Smilškalnu iela</t>
  </si>
  <si>
    <t>23.92</t>
  </si>
  <si>
    <t>Spāru iela</t>
  </si>
  <si>
    <t>23.95</t>
  </si>
  <si>
    <t>Svēteļu iela</t>
  </si>
  <si>
    <t>23.96</t>
  </si>
  <si>
    <t>Upmalas iela</t>
  </si>
  <si>
    <t>23.97</t>
  </si>
  <si>
    <t>Uzkalnu iela</t>
  </si>
  <si>
    <t>23.104</t>
  </si>
  <si>
    <t>Zilo ceriņu iela</t>
  </si>
  <si>
    <t>Plaisas</t>
  </si>
  <si>
    <t>Dažādi materiāli</t>
  </si>
  <si>
    <t>Sabrukusi virsm.apst.</t>
  </si>
  <si>
    <t>Risas</t>
  </si>
  <si>
    <t>Faktiski zālājs</t>
  </si>
  <si>
    <t>1. Iela nav pieejama, slēgti vārti!</t>
  </si>
  <si>
    <t>Lapas Nr.</t>
  </si>
  <si>
    <t>PARAMETRU APKOPOJUMS</t>
  </si>
  <si>
    <t>SEGUMU SADALĪJUMS</t>
  </si>
  <si>
    <t>1. Brauktuves segums pa nelieliem posmiem izbūvēts no dažādiem segumiem, tostarp bruģi un asfaltu, bet kopumā nav izbūvēta.</t>
  </si>
  <si>
    <t>1. Krustojumā ar Jūraskratsu ielu nav priekšrocības zīmes!</t>
  </si>
  <si>
    <t>1. Krustojumos nav priekšrocības zīmes!</t>
  </si>
  <si>
    <t>1. Ielas galā nepieciešama brīdinoša ceļa zīme par ūdenstilpi ceļa galā!</t>
  </si>
  <si>
    <t>1. Ielas nosaukums nav apstiprināts.</t>
  </si>
  <si>
    <t>2. Nekvalitatīvi uzklāta virsmas apstrāde, kas jau daļēji sabrukusi, bedraina.</t>
  </si>
  <si>
    <t>1. Iela faktiski nav izbūvēta, satiksme pa zālienu.</t>
  </si>
  <si>
    <t>2. Iela faktiski nav izbūvēta, satiksme pa zālienu.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</si>
</sst>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_-[$€-426]\ * #,##0.00_-;\-[$€-426]\ * #,##0.00_-;_-[$€-426]\ * &quot;-&quot;??_-;_-@_-"/>
    <numFmt numFmtId="166" formatCode="#,##0.00_ ;\-#,##0.00\ "/>
    <numFmt numFmtId="167" formatCode="#,##0.000"/>
  </numFmts>
  <fonts count="19">
    <font>
      <sz val="10"/>
      <name val="Arial Tilde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0"/>
      <name val="Arial Tilde"/>
      <charset val="186"/>
    </font>
    <font>
      <b/>
      <sz val="8"/>
      <name val="Calibri"/>
      <family val="2"/>
      <charset val="186"/>
    </font>
    <font>
      <sz val="8"/>
      <name val="Calibri"/>
      <family val="2"/>
      <charset val="186"/>
    </font>
    <font>
      <vertAlign val="superscript"/>
      <sz val="8"/>
      <name val="Calibri"/>
      <family val="2"/>
      <charset val="186"/>
    </font>
    <font>
      <i/>
      <sz val="8"/>
      <name val="Calibri"/>
      <family val="2"/>
      <charset val="186"/>
    </font>
    <font>
      <b/>
      <vertAlign val="subscript"/>
      <sz val="8"/>
      <name val="Calibri"/>
      <family val="2"/>
      <charset val="186"/>
    </font>
    <font>
      <b/>
      <sz val="8"/>
      <color indexed="10"/>
      <name val="Calibri"/>
      <family val="2"/>
      <charset val="186"/>
    </font>
    <font>
      <b/>
      <sz val="9"/>
      <name val="Calibri"/>
      <family val="2"/>
      <charset val="186"/>
    </font>
    <font>
      <sz val="12"/>
      <color indexed="10"/>
      <name val="Calibri"/>
      <family val="2"/>
      <charset val="204"/>
    </font>
    <font>
      <b/>
      <sz val="10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sz val="8"/>
      <name val="Arial Tilde"/>
      <charset val="186"/>
    </font>
    <font>
      <b/>
      <sz val="7"/>
      <color rgb="FFFF0000"/>
      <name val="Calibri"/>
      <family val="2"/>
      <charset val="186"/>
    </font>
    <font>
      <sz val="11"/>
      <name val="Calibri"/>
      <family val="2"/>
      <charset val="186"/>
    </font>
    <font>
      <b/>
      <sz val="9"/>
      <name val="Century Gothic"/>
      <family val="2"/>
      <charset val="186"/>
    </font>
    <font>
      <sz val="9"/>
      <name val="Century Gothic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</cellStyleXfs>
  <cellXfs count="189">
    <xf numFmtId="0" fontId="0" fillId="0" borderId="0" xfId="0"/>
    <xf numFmtId="0" fontId="9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2" xfId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1" applyFont="1" applyBorder="1" applyAlignment="1">
      <alignment horizontal="right" vertical="center"/>
    </xf>
    <xf numFmtId="49" fontId="4" fillId="0" borderId="0" xfId="1" applyNumberFormat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49" fontId="5" fillId="0" borderId="7" xfId="1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49" fontId="5" fillId="0" borderId="11" xfId="1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left" vertical="center" wrapText="1"/>
    </xf>
    <xf numFmtId="0" fontId="5" fillId="0" borderId="13" xfId="0" applyFont="1" applyBorder="1" applyAlignment="1">
      <alignment vertical="center"/>
    </xf>
    <xf numFmtId="49" fontId="5" fillId="0" borderId="15" xfId="1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left" vertical="center" wrapText="1"/>
    </xf>
    <xf numFmtId="2" fontId="5" fillId="0" borderId="13" xfId="0" applyNumberFormat="1" applyFont="1" applyBorder="1" applyAlignment="1">
      <alignment horizontal="center" vertical="center" wrapText="1"/>
    </xf>
    <xf numFmtId="2" fontId="5" fillId="0" borderId="18" xfId="0" applyNumberFormat="1" applyFont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vertical="center"/>
    </xf>
    <xf numFmtId="164" fontId="5" fillId="0" borderId="17" xfId="0" applyNumberFormat="1" applyFont="1" applyBorder="1" applyAlignment="1">
      <alignment horizontal="center" vertical="center" wrapText="1"/>
    </xf>
    <xf numFmtId="1" fontId="5" fillId="0" borderId="17" xfId="0" applyNumberFormat="1" applyFont="1" applyBorder="1" applyAlignment="1">
      <alignment horizontal="center" vertical="center" wrapText="1"/>
    </xf>
    <xf numFmtId="1" fontId="5" fillId="0" borderId="20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/>
    </xf>
    <xf numFmtId="49" fontId="4" fillId="0" borderId="15" xfId="1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49" fontId="5" fillId="0" borderId="15" xfId="1" applyNumberFormat="1" applyFont="1" applyBorder="1" applyAlignment="1">
      <alignment horizontal="left" vertical="center" wrapText="1"/>
    </xf>
    <xf numFmtId="49" fontId="5" fillId="0" borderId="13" xfId="0" applyNumberFormat="1" applyFont="1" applyBorder="1" applyAlignment="1">
      <alignment horizontal="center" wrapText="1"/>
    </xf>
    <xf numFmtId="4" fontId="5" fillId="0" borderId="13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4" fontId="4" fillId="0" borderId="17" xfId="0" applyNumberFormat="1" applyFont="1" applyBorder="1" applyAlignment="1">
      <alignment horizontal="center" vertical="center" wrapText="1"/>
    </xf>
    <xf numFmtId="49" fontId="5" fillId="0" borderId="23" xfId="1" applyNumberFormat="1" applyFont="1" applyBorder="1" applyAlignment="1">
      <alignment horizontal="center" vertical="center" wrapText="1"/>
    </xf>
    <xf numFmtId="4" fontId="4" fillId="0" borderId="19" xfId="0" applyNumberFormat="1" applyFont="1" applyBorder="1" applyAlignment="1">
      <alignment horizontal="center" vertical="center" wrapText="1"/>
    </xf>
    <xf numFmtId="49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64" fontId="5" fillId="0" borderId="13" xfId="0" applyNumberFormat="1" applyFont="1" applyBorder="1" applyAlignment="1">
      <alignment horizontal="left" vertical="center" wrapText="1"/>
    </xf>
    <xf numFmtId="164" fontId="5" fillId="0" borderId="13" xfId="0" applyNumberFormat="1" applyFont="1" applyBorder="1" applyAlignment="1">
      <alignment horizontal="left" vertical="center"/>
    </xf>
    <xf numFmtId="1" fontId="4" fillId="0" borderId="27" xfId="0" applyNumberFormat="1" applyFont="1" applyBorder="1" applyAlignment="1">
      <alignment vertical="center" wrapText="1"/>
    </xf>
    <xf numFmtId="1" fontId="4" fillId="0" borderId="25" xfId="0" applyNumberFormat="1" applyFont="1" applyBorder="1" applyAlignment="1">
      <alignment vertical="center" wrapText="1"/>
    </xf>
    <xf numFmtId="1" fontId="4" fillId="0" borderId="30" xfId="0" applyNumberFormat="1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49" fontId="5" fillId="0" borderId="17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33" xfId="0" applyFont="1" applyBorder="1" applyAlignment="1">
      <alignment vertical="center"/>
    </xf>
    <xf numFmtId="1" fontId="5" fillId="0" borderId="18" xfId="0" applyNumberFormat="1" applyFont="1" applyBorder="1" applyAlignment="1">
      <alignment horizontal="center" vertical="center" wrapText="1"/>
    </xf>
    <xf numFmtId="2" fontId="4" fillId="0" borderId="17" xfId="0" applyNumberFormat="1" applyFont="1" applyBorder="1" applyAlignment="1">
      <alignment horizontal="center" vertical="center" wrapText="1"/>
    </xf>
    <xf numFmtId="49" fontId="5" fillId="0" borderId="34" xfId="1" applyNumberFormat="1" applyFont="1" applyBorder="1" applyAlignment="1">
      <alignment vertical="center" wrapText="1"/>
    </xf>
    <xf numFmtId="2" fontId="4" fillId="0" borderId="20" xfId="0" applyNumberFormat="1" applyFont="1" applyBorder="1" applyAlignment="1">
      <alignment horizontal="center" vertical="center" wrapText="1"/>
    </xf>
    <xf numFmtId="2" fontId="5" fillId="0" borderId="33" xfId="0" applyNumberFormat="1" applyFont="1" applyBorder="1" applyAlignment="1">
      <alignment horizontal="center" vertical="center" wrapText="1"/>
    </xf>
    <xf numFmtId="49" fontId="4" fillId="0" borderId="35" xfId="0" applyNumberFormat="1" applyFont="1" applyBorder="1" applyAlignment="1">
      <alignment vertical="center" wrapText="1"/>
    </xf>
    <xf numFmtId="1" fontId="4" fillId="0" borderId="0" xfId="0" applyNumberFormat="1" applyFont="1" applyAlignment="1">
      <alignment vertical="center" wrapText="1"/>
    </xf>
    <xf numFmtId="1" fontId="4" fillId="0" borderId="29" xfId="0" applyNumberFormat="1" applyFont="1" applyBorder="1" applyAlignment="1">
      <alignment vertical="center" wrapText="1"/>
    </xf>
    <xf numFmtId="49" fontId="5" fillId="0" borderId="28" xfId="0" applyNumberFormat="1" applyFont="1" applyBorder="1" applyAlignment="1">
      <alignment horizontal="left" vertical="center" wrapText="1"/>
    </xf>
    <xf numFmtId="1" fontId="4" fillId="0" borderId="16" xfId="0" applyNumberFormat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49" fontId="10" fillId="0" borderId="2" xfId="1" applyNumberFormat="1" applyFont="1" applyBorder="1" applyAlignment="1">
      <alignment horizontal="left" vertical="center"/>
    </xf>
    <xf numFmtId="0" fontId="4" fillId="0" borderId="13" xfId="1" applyFont="1" applyBorder="1" applyAlignment="1">
      <alignment horizontal="center" vertical="center" wrapText="1"/>
    </xf>
    <xf numFmtId="2" fontId="4" fillId="0" borderId="45" xfId="0" applyNumberFormat="1" applyFont="1" applyBorder="1" applyAlignment="1">
      <alignment horizontal="center" vertical="center" wrapText="1"/>
    </xf>
    <xf numFmtId="49" fontId="4" fillId="0" borderId="15" xfId="1" applyNumberFormat="1" applyFont="1" applyBorder="1" applyAlignment="1">
      <alignment horizontal="center" vertical="center" wrapText="1"/>
    </xf>
    <xf numFmtId="49" fontId="4" fillId="0" borderId="17" xfId="0" applyNumberFormat="1" applyFont="1" applyBorder="1"/>
    <xf numFmtId="49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vertical="center"/>
    </xf>
    <xf numFmtId="49" fontId="4" fillId="0" borderId="22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wrapText="1"/>
    </xf>
    <xf numFmtId="4" fontId="4" fillId="0" borderId="2" xfId="0" applyNumberFormat="1" applyFont="1" applyBorder="1" applyAlignment="1">
      <alignment wrapText="1"/>
    </xf>
    <xf numFmtId="49" fontId="4" fillId="0" borderId="2" xfId="0" applyNumberFormat="1" applyFont="1" applyBorder="1"/>
    <xf numFmtId="49" fontId="4" fillId="0" borderId="22" xfId="0" applyNumberFormat="1" applyFont="1" applyBorder="1"/>
    <xf numFmtId="4" fontId="4" fillId="0" borderId="2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horizontal="center" vertical="center"/>
    </xf>
    <xf numFmtId="4" fontId="4" fillId="0" borderId="26" xfId="1" applyNumberFormat="1" applyFont="1" applyBorder="1" applyAlignment="1">
      <alignment horizontal="center" vertical="center"/>
    </xf>
    <xf numFmtId="4" fontId="4" fillId="0" borderId="38" xfId="1" applyNumberFormat="1" applyFont="1" applyBorder="1" applyAlignment="1">
      <alignment horizontal="center" vertical="center"/>
    </xf>
    <xf numFmtId="49" fontId="4" fillId="2" borderId="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/>
    </xf>
    <xf numFmtId="49" fontId="4" fillId="2" borderId="3" xfId="1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left" vertical="center"/>
    </xf>
    <xf numFmtId="0" fontId="5" fillId="0" borderId="46" xfId="0" applyFont="1" applyBorder="1" applyAlignment="1">
      <alignment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vertical="center"/>
    </xf>
    <xf numFmtId="0" fontId="5" fillId="0" borderId="49" xfId="0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vertical="center"/>
    </xf>
    <xf numFmtId="2" fontId="5" fillId="0" borderId="13" xfId="3" applyNumberFormat="1" applyFont="1" applyBorder="1" applyAlignment="1">
      <alignment horizontal="center" vertical="center" wrapText="1"/>
    </xf>
    <xf numFmtId="2" fontId="5" fillId="0" borderId="0" xfId="3" applyNumberFormat="1" applyFont="1" applyAlignment="1">
      <alignment horizontal="center" vertical="center"/>
    </xf>
    <xf numFmtId="2" fontId="5" fillId="0" borderId="18" xfId="3" applyNumberFormat="1" applyFont="1" applyBorder="1" applyAlignment="1">
      <alignment horizontal="center" vertical="center" wrapText="1"/>
    </xf>
    <xf numFmtId="166" fontId="1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18" fillId="0" borderId="0" xfId="3" applyFont="1"/>
    <xf numFmtId="0" fontId="17" fillId="3" borderId="0" xfId="3" applyFont="1" applyFill="1" applyAlignment="1">
      <alignment horizontal="center"/>
    </xf>
    <xf numFmtId="0" fontId="17" fillId="0" borderId="0" xfId="3" applyFont="1" applyAlignment="1">
      <alignment horizontal="center" vertical="center"/>
    </xf>
    <xf numFmtId="0" fontId="17" fillId="3" borderId="0" xfId="3" applyFont="1" applyFill="1" applyAlignment="1">
      <alignment horizontal="center" vertical="center"/>
    </xf>
    <xf numFmtId="0" fontId="17" fillId="4" borderId="0" xfId="3" applyFont="1" applyFill="1" applyAlignment="1">
      <alignment horizontal="center" vertical="center"/>
    </xf>
    <xf numFmtId="164" fontId="18" fillId="0" borderId="0" xfId="3" applyNumberFormat="1" applyFont="1"/>
    <xf numFmtId="3" fontId="18" fillId="0" borderId="0" xfId="3" applyNumberFormat="1" applyFont="1"/>
    <xf numFmtId="4" fontId="18" fillId="0" borderId="0" xfId="3" applyNumberFormat="1" applyFont="1"/>
    <xf numFmtId="4" fontId="18" fillId="3" borderId="0" xfId="3" applyNumberFormat="1" applyFont="1" applyFill="1"/>
    <xf numFmtId="167" fontId="18" fillId="0" borderId="0" xfId="3" applyNumberFormat="1" applyFont="1"/>
    <xf numFmtId="164" fontId="18" fillId="4" borderId="0" xfId="3" applyNumberFormat="1" applyFont="1" applyFill="1"/>
    <xf numFmtId="1" fontId="18" fillId="4" borderId="0" xfId="3" applyNumberFormat="1" applyFont="1" applyFill="1"/>
    <xf numFmtId="49" fontId="18" fillId="5" borderId="0" xfId="3" applyNumberFormat="1" applyFont="1" applyFill="1"/>
    <xf numFmtId="0" fontId="17" fillId="0" borderId="0" xfId="3" applyFont="1" applyAlignment="1">
      <alignment horizontal="right"/>
    </xf>
    <xf numFmtId="164" fontId="17" fillId="0" borderId="0" xfId="3" applyNumberFormat="1" applyFont="1"/>
    <xf numFmtId="3" fontId="17" fillId="0" borderId="0" xfId="3" applyNumberFormat="1" applyFont="1"/>
    <xf numFmtId="4" fontId="17" fillId="0" borderId="0" xfId="3" applyNumberFormat="1" applyFont="1"/>
    <xf numFmtId="4" fontId="17" fillId="3" borderId="0" xfId="3" applyNumberFormat="1" applyFont="1" applyFill="1"/>
    <xf numFmtId="164" fontId="17" fillId="4" borderId="0" xfId="3" applyNumberFormat="1" applyFont="1" applyFill="1"/>
    <xf numFmtId="1" fontId="17" fillId="4" borderId="0" xfId="3" applyNumberFormat="1" applyFont="1" applyFill="1"/>
    <xf numFmtId="0" fontId="18" fillId="0" borderId="27" xfId="3" applyFont="1" applyBorder="1"/>
    <xf numFmtId="0" fontId="17" fillId="0" borderId="2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51" xfId="3" applyFont="1" applyBorder="1"/>
    <xf numFmtId="4" fontId="18" fillId="0" borderId="51" xfId="3" applyNumberFormat="1" applyFont="1" applyBorder="1"/>
    <xf numFmtId="4" fontId="5" fillId="0" borderId="0" xfId="0" applyNumberFormat="1" applyFont="1" applyAlignment="1">
      <alignment horizontal="left" vertical="center"/>
    </xf>
    <xf numFmtId="164" fontId="5" fillId="0" borderId="19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/>
    </xf>
    <xf numFmtId="164" fontId="5" fillId="0" borderId="50" xfId="0" applyNumberFormat="1" applyFont="1" applyBorder="1" applyAlignment="1">
      <alignment vertical="center"/>
    </xf>
    <xf numFmtId="164" fontId="4" fillId="0" borderId="15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1" fontId="5" fillId="0" borderId="22" xfId="0" applyNumberFormat="1" applyFont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7" fillId="0" borderId="43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4" borderId="51" xfId="0" applyFont="1" applyFill="1" applyBorder="1" applyAlignment="1">
      <alignment horizontal="center" vertical="center" wrapText="1"/>
    </xf>
    <xf numFmtId="0" fontId="17" fillId="4" borderId="0" xfId="3" applyFont="1" applyFill="1" applyAlignment="1">
      <alignment horizontal="center"/>
    </xf>
    <xf numFmtId="0" fontId="17" fillId="0" borderId="0" xfId="3" applyFont="1" applyAlignment="1">
      <alignment horizontal="center"/>
    </xf>
    <xf numFmtId="0" fontId="17" fillId="0" borderId="1" xfId="3" applyFont="1" applyBorder="1" applyAlignment="1">
      <alignment horizontal="center"/>
    </xf>
    <xf numFmtId="0" fontId="4" fillId="0" borderId="35" xfId="1" applyFont="1" applyBorder="1" applyAlignment="1">
      <alignment horizontal="right" vertical="center"/>
    </xf>
    <xf numFmtId="0" fontId="4" fillId="0" borderId="38" xfId="1" applyFont="1" applyBorder="1" applyAlignment="1">
      <alignment horizontal="right" vertical="center" wrapText="1"/>
    </xf>
    <xf numFmtId="0" fontId="4" fillId="0" borderId="39" xfId="1" applyFont="1" applyBorder="1" applyAlignment="1">
      <alignment horizontal="right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right" vertical="center"/>
    </xf>
    <xf numFmtId="49" fontId="4" fillId="0" borderId="18" xfId="0" applyNumberFormat="1" applyFont="1" applyBorder="1" applyAlignment="1">
      <alignment horizontal="right" vertical="center"/>
    </xf>
    <xf numFmtId="49" fontId="4" fillId="0" borderId="20" xfId="0" applyNumberFormat="1" applyFont="1" applyBorder="1" applyAlignment="1">
      <alignment horizontal="right" vertical="center"/>
    </xf>
    <xf numFmtId="49" fontId="4" fillId="0" borderId="32" xfId="0" applyNumberFormat="1" applyFont="1" applyBorder="1" applyAlignment="1">
      <alignment horizontal="right" vertical="center"/>
    </xf>
    <xf numFmtId="49" fontId="4" fillId="0" borderId="33" xfId="0" applyNumberFormat="1" applyFont="1" applyBorder="1" applyAlignment="1">
      <alignment horizontal="right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/>
    </xf>
    <xf numFmtId="165" fontId="4" fillId="0" borderId="1" xfId="1" applyNumberFormat="1" applyFont="1" applyBorder="1" applyAlignment="1">
      <alignment horizontal="center" vertical="center"/>
    </xf>
    <xf numFmtId="49" fontId="4" fillId="2" borderId="42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164" fontId="4" fillId="0" borderId="28" xfId="0" applyNumberFormat="1" applyFont="1" applyBorder="1" applyAlignment="1">
      <alignment horizontal="right" vertical="center"/>
    </xf>
    <xf numFmtId="164" fontId="4" fillId="0" borderId="8" xfId="0" applyNumberFormat="1" applyFont="1" applyBorder="1" applyAlignment="1">
      <alignment horizontal="right" vertical="center"/>
    </xf>
    <xf numFmtId="1" fontId="4" fillId="0" borderId="36" xfId="0" applyNumberFormat="1" applyFont="1" applyBorder="1" applyAlignment="1">
      <alignment horizontal="center" vertical="center" wrapText="1"/>
    </xf>
    <xf numFmtId="1" fontId="4" fillId="0" borderId="37" xfId="0" applyNumberFormat="1" applyFont="1" applyBorder="1" applyAlignment="1">
      <alignment horizontal="center" vertical="center" wrapText="1"/>
    </xf>
    <xf numFmtId="1" fontId="4" fillId="0" borderId="40" xfId="0" applyNumberFormat="1" applyFont="1" applyBorder="1" applyAlignment="1">
      <alignment horizontal="center" vertical="center" wrapText="1"/>
    </xf>
    <xf numFmtId="1" fontId="4" fillId="0" borderId="44" xfId="0" applyNumberFormat="1" applyFont="1" applyBorder="1" applyAlignment="1">
      <alignment horizontal="center" vertical="center" wrapText="1"/>
    </xf>
    <xf numFmtId="1" fontId="4" fillId="0" borderId="41" xfId="0" applyNumberFormat="1" applyFont="1" applyBorder="1" applyAlignment="1">
      <alignment horizontal="center" vertical="center" wrapText="1"/>
    </xf>
    <xf numFmtId="1" fontId="4" fillId="0" borderId="43" xfId="0" applyNumberFormat="1" applyFont="1" applyBorder="1" applyAlignment="1">
      <alignment horizontal="center" vertical="center" wrapText="1"/>
    </xf>
    <xf numFmtId="1" fontId="4" fillId="0" borderId="24" xfId="0" applyNumberFormat="1" applyFont="1" applyBorder="1" applyAlignment="1">
      <alignment horizontal="center" vertical="center" wrapText="1"/>
    </xf>
    <xf numFmtId="1" fontId="4" fillId="0" borderId="27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1" fontId="4" fillId="0" borderId="25" xfId="0" applyNumberFormat="1" applyFont="1" applyBorder="1" applyAlignment="1">
      <alignment horizontal="center" vertical="center" wrapText="1"/>
    </xf>
    <xf numFmtId="0" fontId="5" fillId="0" borderId="34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</cellXfs>
  <cellStyles count="5">
    <cellStyle name="Normal" xfId="0" builtinId="0"/>
    <cellStyle name="Normal 2" xfId="3" xr:uid="{00000000-0005-0000-0000-000000000000}"/>
    <cellStyle name="Normal_1_V39 2.600 - 6.440 km" xfId="1" xr:uid="{00000000-0005-0000-0000-000001000000}"/>
    <cellStyle name="Parastais_Lapa3" xfId="2" xr:uid="{00000000-0005-0000-0000-000002000000}"/>
    <cellStyle name="Parasts 2" xfId="4" xr:uid="{E6410306-692F-464F-95FC-66969BD1CD2A}"/>
  </cellStyles>
  <dxfs count="73">
    <dxf>
      <font>
        <b/>
        <i val="0"/>
        <u val="double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u val="double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u val="double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u val="double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u val="double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u val="double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u val="double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u val="double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u val="double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u val="double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u val="double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u val="double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u val="double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u val="double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CDBA5-C5BA-4356-9DE0-E697B1F0E4C1}">
  <dimension ref="A1:AY19"/>
  <sheetViews>
    <sheetView showGridLines="0" tabSelected="1" zoomScaleNormal="100" workbookViewId="0">
      <selection sqref="A1:D1"/>
    </sheetView>
  </sheetViews>
  <sheetFormatPr defaultRowHeight="14.25"/>
  <cols>
    <col min="1" max="1" width="8.140625" style="105" customWidth="1"/>
    <col min="2" max="2" width="9.28515625" style="105" customWidth="1"/>
    <col min="3" max="3" width="9.5703125" style="105" bestFit="1" customWidth="1"/>
    <col min="4" max="4" width="14.28515625" style="105" customWidth="1"/>
    <col min="5" max="5" width="3.5703125" style="105" customWidth="1"/>
    <col min="6" max="15" width="9.140625" style="105"/>
    <col min="16" max="58" width="7.85546875" style="105" customWidth="1"/>
    <col min="59" max="16384" width="9.140625" style="105"/>
  </cols>
  <sheetData>
    <row r="1" spans="1:51">
      <c r="A1" s="142" t="s">
        <v>179</v>
      </c>
      <c r="B1" s="142"/>
      <c r="C1" s="142"/>
      <c r="D1" s="142"/>
      <c r="F1" s="143" t="s">
        <v>180</v>
      </c>
      <c r="G1" s="143"/>
      <c r="H1" s="143"/>
      <c r="I1" s="143"/>
      <c r="J1" s="143"/>
      <c r="K1" s="143"/>
      <c r="L1" s="143"/>
      <c r="M1" s="143"/>
      <c r="P1" s="125"/>
      <c r="W1" s="128"/>
    </row>
    <row r="2" spans="1:51">
      <c r="E2" s="106"/>
      <c r="F2" s="142" t="s">
        <v>86</v>
      </c>
      <c r="G2" s="142"/>
      <c r="H2" s="142" t="s">
        <v>89</v>
      </c>
      <c r="I2" s="142"/>
      <c r="J2" s="142" t="s">
        <v>87</v>
      </c>
      <c r="K2" s="142"/>
      <c r="L2" s="142" t="s">
        <v>88</v>
      </c>
      <c r="M2" s="142"/>
      <c r="N2" s="141" t="s">
        <v>90</v>
      </c>
      <c r="O2" s="141"/>
      <c r="P2" s="138" t="s">
        <v>123</v>
      </c>
      <c r="Q2" s="139"/>
      <c r="R2" s="139"/>
      <c r="S2" s="139"/>
      <c r="T2" s="139"/>
      <c r="U2" s="139"/>
      <c r="V2" s="137" t="s">
        <v>90</v>
      </c>
      <c r="W2" s="140" t="s">
        <v>118</v>
      </c>
      <c r="X2" s="138" t="s">
        <v>124</v>
      </c>
      <c r="Y2" s="139"/>
      <c r="Z2" s="139"/>
      <c r="AA2" s="139"/>
      <c r="AB2" s="139"/>
      <c r="AC2" s="139"/>
      <c r="AD2" s="137" t="s">
        <v>90</v>
      </c>
      <c r="AE2" s="138" t="s">
        <v>125</v>
      </c>
      <c r="AF2" s="139"/>
      <c r="AG2" s="139"/>
      <c r="AH2" s="139"/>
      <c r="AI2" s="139"/>
      <c r="AJ2" s="139"/>
      <c r="AK2" s="137" t="s">
        <v>90</v>
      </c>
      <c r="AL2" s="138" t="s">
        <v>126</v>
      </c>
      <c r="AM2" s="139"/>
      <c r="AN2" s="139"/>
      <c r="AO2" s="139"/>
      <c r="AP2" s="139"/>
      <c r="AQ2" s="139"/>
      <c r="AR2" s="137" t="s">
        <v>90</v>
      </c>
      <c r="AS2" s="138" t="s">
        <v>127</v>
      </c>
      <c r="AT2" s="139"/>
      <c r="AU2" s="139"/>
      <c r="AV2" s="139"/>
      <c r="AW2" s="139"/>
      <c r="AX2" s="139"/>
      <c r="AY2" s="137" t="s">
        <v>90</v>
      </c>
    </row>
    <row r="3" spans="1:51">
      <c r="A3" s="107" t="s">
        <v>178</v>
      </c>
      <c r="B3" s="107" t="s">
        <v>83</v>
      </c>
      <c r="C3" s="107" t="s">
        <v>84</v>
      </c>
      <c r="D3" s="107" t="s">
        <v>85</v>
      </c>
      <c r="E3" s="108"/>
      <c r="F3" s="107" t="s">
        <v>83</v>
      </c>
      <c r="G3" s="107" t="s">
        <v>84</v>
      </c>
      <c r="H3" s="107" t="s">
        <v>83</v>
      </c>
      <c r="I3" s="107" t="s">
        <v>84</v>
      </c>
      <c r="J3" s="107" t="s">
        <v>83</v>
      </c>
      <c r="K3" s="107" t="s">
        <v>84</v>
      </c>
      <c r="L3" s="107" t="s">
        <v>83</v>
      </c>
      <c r="M3" s="107" t="s">
        <v>84</v>
      </c>
      <c r="N3" s="109" t="s">
        <v>83</v>
      </c>
      <c r="O3" s="109" t="s">
        <v>84</v>
      </c>
      <c r="P3" s="126" t="s">
        <v>110</v>
      </c>
      <c r="Q3" s="127" t="s">
        <v>111</v>
      </c>
      <c r="R3" s="127" t="s">
        <v>112</v>
      </c>
      <c r="S3" s="127" t="s">
        <v>113</v>
      </c>
      <c r="T3" s="127" t="s">
        <v>114</v>
      </c>
      <c r="U3" s="127" t="s">
        <v>115</v>
      </c>
      <c r="V3" s="137"/>
      <c r="W3" s="140"/>
      <c r="X3" s="126" t="s">
        <v>110</v>
      </c>
      <c r="Y3" s="127" t="s">
        <v>111</v>
      </c>
      <c r="Z3" s="127" t="s">
        <v>112</v>
      </c>
      <c r="AA3" s="127" t="s">
        <v>113</v>
      </c>
      <c r="AB3" s="127" t="s">
        <v>114</v>
      </c>
      <c r="AC3" s="127" t="s">
        <v>115</v>
      </c>
      <c r="AD3" s="137"/>
      <c r="AE3" s="126" t="s">
        <v>110</v>
      </c>
      <c r="AF3" s="127" t="s">
        <v>111</v>
      </c>
      <c r="AG3" s="127" t="s">
        <v>112</v>
      </c>
      <c r="AH3" s="127" t="s">
        <v>113</v>
      </c>
      <c r="AI3" s="127" t="s">
        <v>114</v>
      </c>
      <c r="AJ3" s="127" t="s">
        <v>115</v>
      </c>
      <c r="AK3" s="137"/>
      <c r="AL3" s="126" t="s">
        <v>110</v>
      </c>
      <c r="AM3" s="127" t="s">
        <v>111</v>
      </c>
      <c r="AN3" s="127" t="s">
        <v>112</v>
      </c>
      <c r="AO3" s="127" t="s">
        <v>113</v>
      </c>
      <c r="AP3" s="127" t="s">
        <v>114</v>
      </c>
      <c r="AQ3" s="127" t="s">
        <v>115</v>
      </c>
      <c r="AR3" s="137"/>
      <c r="AS3" s="126" t="s">
        <v>110</v>
      </c>
      <c r="AT3" s="127" t="s">
        <v>111</v>
      </c>
      <c r="AU3" s="127" t="s">
        <v>112</v>
      </c>
      <c r="AV3" s="127" t="s">
        <v>113</v>
      </c>
      <c r="AW3" s="127" t="s">
        <v>114</v>
      </c>
      <c r="AX3" s="127" t="s">
        <v>115</v>
      </c>
      <c r="AY3" s="137"/>
    </row>
    <row r="4" spans="1:51">
      <c r="A4" s="117" t="s">
        <v>116</v>
      </c>
      <c r="B4" s="110">
        <f t="shared" ref="B4" ca="1" si="0">(INDIRECT("'"&amp;A4&amp;"'!$J$8"))</f>
        <v>0.08</v>
      </c>
      <c r="C4" s="111">
        <f t="shared" ref="C4" ca="1" si="1">(INDIRECT("'"&amp;A4&amp;"'!$K$8"))</f>
        <v>340</v>
      </c>
      <c r="D4" s="112">
        <f t="shared" ref="D4" ca="1" si="2">(INDIRECT("'"&amp;A4&amp;"'!$J$2"))</f>
        <v>9746</v>
      </c>
      <c r="E4" s="113"/>
      <c r="F4" s="114">
        <f t="shared" ref="F4:F17" ca="1" si="3">(INDIRECT("'"&amp;$A4&amp;"'!$J$10"))</f>
        <v>0</v>
      </c>
      <c r="G4" s="111">
        <f t="shared" ref="G4:G17" ca="1" si="4">(INDIRECT("'"&amp;$A4&amp;"'!$K$10"))</f>
        <v>0</v>
      </c>
      <c r="H4" s="114">
        <f t="shared" ref="H4:H17" ca="1" si="5">(INDIRECT("'"&amp;$A4&amp;"'!$J$11"))</f>
        <v>0.04</v>
      </c>
      <c r="I4" s="111">
        <f t="shared" ref="I4:I17" ca="1" si="6">(INDIRECT("'"&amp;$A4&amp;"'!$K$11"))</f>
        <v>220</v>
      </c>
      <c r="J4" s="114">
        <f t="shared" ref="J4:J17" ca="1" si="7">(INDIRECT("'"&amp;$A4&amp;"'!$J$12"))</f>
        <v>0</v>
      </c>
      <c r="K4" s="111">
        <f t="shared" ref="K4:K17" ca="1" si="8">(INDIRECT("'"&amp;$A4&amp;"'!$K$12"))</f>
        <v>0</v>
      </c>
      <c r="L4" s="114">
        <f t="shared" ref="L4:L17" ca="1" si="9">(INDIRECT("'"&amp;$A4&amp;"'!$J$13"))</f>
        <v>0.04</v>
      </c>
      <c r="M4" s="111">
        <f t="shared" ref="M4:M17" ca="1" si="10">(INDIRECT("'"&amp;$A4&amp;"'!$K$13"))</f>
        <v>120</v>
      </c>
      <c r="N4" s="115">
        <f t="shared" ref="N4:O4" ca="1" si="11">F4+H4+J4+L4</f>
        <v>0.08</v>
      </c>
      <c r="O4" s="116">
        <f t="shared" ca="1" si="11"/>
        <v>340</v>
      </c>
      <c r="P4" s="125">
        <f t="shared" ref="P4:P17" ca="1" si="12">(INDIRECT("'"&amp;$A4&amp;"'!$N$4"))</f>
        <v>9746</v>
      </c>
      <c r="Q4" s="105">
        <f t="shared" ref="Q4:Q17" ca="1" si="13">(INDIRECT("'"&amp;$A4&amp;"'!$N$5"))</f>
        <v>0</v>
      </c>
      <c r="R4" s="105">
        <f t="shared" ref="R4:R17" ca="1" si="14">(INDIRECT("'"&amp;$A4&amp;"'!$N$6"))</f>
        <v>0</v>
      </c>
      <c r="S4" s="105">
        <f t="shared" ref="S4:S17" ca="1" si="15">(INDIRECT("'"&amp;$A4&amp;"'!$N$7"))</f>
        <v>0</v>
      </c>
      <c r="T4" s="105">
        <f t="shared" ref="T4:T17" ca="1" si="16">(INDIRECT("'"&amp;$A4&amp;"'!$N$8"))</f>
        <v>0</v>
      </c>
      <c r="U4" s="105">
        <f t="shared" ref="U4:U17" ca="1" si="17">(INDIRECT("'"&amp;$A4&amp;"'!$N$9"))</f>
        <v>0</v>
      </c>
      <c r="V4" s="105">
        <f ca="1">SUM(P4:U4)</f>
        <v>9746</v>
      </c>
      <c r="W4" s="129">
        <f t="shared" ref="W4" ca="1" si="18">V4-D4</f>
        <v>0</v>
      </c>
      <c r="X4" s="125">
        <f t="shared" ref="X4:X17" ca="1" si="19">(INDIRECT("'"&amp;$A4&amp;"'!$P$4"))</f>
        <v>0</v>
      </c>
      <c r="Y4" s="105">
        <f t="shared" ref="Y4:Y17" ca="1" si="20">(INDIRECT("'"&amp;$A4&amp;"'!$P$5"))</f>
        <v>0</v>
      </c>
      <c r="Z4" s="105">
        <f t="shared" ref="Z4:Z17" ca="1" si="21">(INDIRECT("'"&amp;$A4&amp;"'!$P$6"))</f>
        <v>0</v>
      </c>
      <c r="AA4" s="105">
        <f t="shared" ref="AA4:AA17" ca="1" si="22">(INDIRECT("'"&amp;$A4&amp;"'!$P$7"))</f>
        <v>0</v>
      </c>
      <c r="AB4" s="105">
        <f t="shared" ref="AB4:AB17" ca="1" si="23">(INDIRECT("'"&amp;$A4&amp;"'!$P$8"))</f>
        <v>0</v>
      </c>
      <c r="AC4" s="105">
        <f t="shared" ref="AC4:AC17" ca="1" si="24">(INDIRECT("'"&amp;$A4&amp;"'!$P$9"))</f>
        <v>0</v>
      </c>
      <c r="AD4" s="105">
        <f t="shared" ref="AD4" ca="1" si="25">SUM(X4:AC4)</f>
        <v>0</v>
      </c>
      <c r="AE4" s="125">
        <f t="shared" ref="AE4:AE17" ca="1" si="26">(INDIRECT("'"&amp;$A4&amp;"'!$R$4"))</f>
        <v>0</v>
      </c>
      <c r="AF4" s="105">
        <f t="shared" ref="AF4:AF17" ca="1" si="27">(INDIRECT("'"&amp;$A4&amp;"'!$R$5"))</f>
        <v>0</v>
      </c>
      <c r="AG4" s="105">
        <f t="shared" ref="AG4:AG17" ca="1" si="28">(INDIRECT("'"&amp;$A4&amp;"'!$R$6"))</f>
        <v>0</v>
      </c>
      <c r="AH4" s="105">
        <f t="shared" ref="AH4:AH17" ca="1" si="29">(INDIRECT("'"&amp;$A4&amp;"'!$R$7"))</f>
        <v>0</v>
      </c>
      <c r="AI4" s="105">
        <f t="shared" ref="AI4:AI17" ca="1" si="30">(INDIRECT("'"&amp;$A4&amp;"'!$R$8"))</f>
        <v>0</v>
      </c>
      <c r="AJ4" s="105">
        <f t="shared" ref="AJ4:AJ17" ca="1" si="31">(INDIRECT("'"&amp;$A4&amp;"'!$R$9"))</f>
        <v>0</v>
      </c>
      <c r="AK4" s="105">
        <f t="shared" ref="AK4" ca="1" si="32">SUM(AE4:AJ4)</f>
        <v>0</v>
      </c>
      <c r="AL4" s="125">
        <f t="shared" ref="AL4:AL17" ca="1" si="33">(INDIRECT("'"&amp;$A4&amp;"'!$T$4"))</f>
        <v>1790</v>
      </c>
      <c r="AM4" s="105">
        <f t="shared" ref="AM4:AM17" ca="1" si="34">(INDIRECT("'"&amp;$A4&amp;"'!$T$5"))</f>
        <v>0</v>
      </c>
      <c r="AN4" s="105">
        <f t="shared" ref="AN4:AN17" ca="1" si="35">(INDIRECT("'"&amp;$A4&amp;"'!$T$6"))</f>
        <v>0</v>
      </c>
      <c r="AO4" s="105">
        <f t="shared" ref="AO4:AO17" ca="1" si="36">(INDIRECT("'"&amp;$A4&amp;"'!$T$7"))</f>
        <v>0</v>
      </c>
      <c r="AP4" s="105">
        <f t="shared" ref="AP4:AP17" ca="1" si="37">(INDIRECT("'"&amp;$A4&amp;"'!$T$8"))</f>
        <v>0</v>
      </c>
      <c r="AQ4" s="105">
        <f t="shared" ref="AQ4:AQ17" ca="1" si="38">(INDIRECT("'"&amp;$A4&amp;"'!$T$9"))</f>
        <v>0</v>
      </c>
      <c r="AR4" s="105">
        <f t="shared" ref="AR4" ca="1" si="39">SUM(AL4:AQ4)</f>
        <v>1790</v>
      </c>
      <c r="AS4" s="125">
        <f t="shared" ref="AS4:AS17" ca="1" si="40">(INDIRECT("'"&amp;$A4&amp;"'!$V$4"))</f>
        <v>0</v>
      </c>
      <c r="AT4" s="105">
        <f t="shared" ref="AT4:AT17" ca="1" si="41">(INDIRECT("'"&amp;$A4&amp;"'!$V$5"))</f>
        <v>0</v>
      </c>
      <c r="AU4" s="105">
        <f t="shared" ref="AU4:AU17" ca="1" si="42">(INDIRECT("'"&amp;$A4&amp;"'!$V$6"))</f>
        <v>0</v>
      </c>
      <c r="AV4" s="105">
        <f t="shared" ref="AV4:AV17" ca="1" si="43">(INDIRECT("'"&amp;$A4&amp;"'!$V$7"))</f>
        <v>0</v>
      </c>
      <c r="AW4" s="105">
        <f t="shared" ref="AW4:AW17" ca="1" si="44">(INDIRECT("'"&amp;$A4&amp;"'!$V$8"))</f>
        <v>0</v>
      </c>
      <c r="AX4" s="105">
        <f t="shared" ref="AX4:AX17" ca="1" si="45">(INDIRECT("'"&amp;$A4&amp;"'!$V$9"))</f>
        <v>0</v>
      </c>
      <c r="AY4" s="105">
        <f t="shared" ref="AY4" ca="1" si="46">SUM(AS4:AX4)</f>
        <v>0</v>
      </c>
    </row>
    <row r="5" spans="1:51">
      <c r="A5" s="117" t="s">
        <v>117</v>
      </c>
      <c r="B5" s="110">
        <f t="shared" ref="B5:B17" ca="1" si="47">(INDIRECT("'"&amp;A5&amp;"'!$J$8"))</f>
        <v>4.4999999999999998E-2</v>
      </c>
      <c r="C5" s="111">
        <f t="shared" ref="C5:C17" ca="1" si="48">(INDIRECT("'"&amp;A5&amp;"'!$K$8"))</f>
        <v>135</v>
      </c>
      <c r="D5" s="112">
        <f t="shared" ref="D5:D17" ca="1" si="49">(INDIRECT("'"&amp;A5&amp;"'!$J$2"))</f>
        <v>279</v>
      </c>
      <c r="E5" s="113"/>
      <c r="F5" s="114">
        <f t="shared" ca="1" si="3"/>
        <v>0</v>
      </c>
      <c r="G5" s="111">
        <f t="shared" ca="1" si="4"/>
        <v>0</v>
      </c>
      <c r="H5" s="114">
        <f t="shared" ca="1" si="5"/>
        <v>0</v>
      </c>
      <c r="I5" s="111">
        <f t="shared" ca="1" si="6"/>
        <v>0</v>
      </c>
      <c r="J5" s="114">
        <f t="shared" ca="1" si="7"/>
        <v>0</v>
      </c>
      <c r="K5" s="111">
        <f t="shared" ca="1" si="8"/>
        <v>0</v>
      </c>
      <c r="L5" s="114">
        <f t="shared" ca="1" si="9"/>
        <v>4.4999999999999998E-2</v>
      </c>
      <c r="M5" s="111">
        <f t="shared" ca="1" si="10"/>
        <v>135</v>
      </c>
      <c r="N5" s="115">
        <f t="shared" ref="N5:N17" ca="1" si="50">F5+H5+J5+L5</f>
        <v>4.4999999999999998E-2</v>
      </c>
      <c r="O5" s="116">
        <f t="shared" ref="O5:O17" ca="1" si="51">G5+I5+K5+M5</f>
        <v>135</v>
      </c>
      <c r="P5" s="125">
        <f t="shared" ca="1" si="12"/>
        <v>279</v>
      </c>
      <c r="Q5" s="105">
        <f t="shared" ca="1" si="13"/>
        <v>0</v>
      </c>
      <c r="R5" s="105">
        <f t="shared" ca="1" si="14"/>
        <v>0</v>
      </c>
      <c r="S5" s="105">
        <f t="shared" ca="1" si="15"/>
        <v>0</v>
      </c>
      <c r="T5" s="105">
        <f t="shared" ca="1" si="16"/>
        <v>0</v>
      </c>
      <c r="U5" s="105">
        <f t="shared" ca="1" si="17"/>
        <v>0</v>
      </c>
      <c r="V5" s="105">
        <f t="shared" ref="V5:V17" ca="1" si="52">SUM(P5:U5)</f>
        <v>279</v>
      </c>
      <c r="W5" s="129">
        <f t="shared" ref="W5:W17" ca="1" si="53">V5-D5</f>
        <v>0</v>
      </c>
      <c r="X5" s="125">
        <f t="shared" ca="1" si="19"/>
        <v>0</v>
      </c>
      <c r="Y5" s="105">
        <f t="shared" ca="1" si="20"/>
        <v>0</v>
      </c>
      <c r="Z5" s="105">
        <f t="shared" ca="1" si="21"/>
        <v>0</v>
      </c>
      <c r="AA5" s="105">
        <f t="shared" ca="1" si="22"/>
        <v>0</v>
      </c>
      <c r="AB5" s="105">
        <f t="shared" ca="1" si="23"/>
        <v>0</v>
      </c>
      <c r="AC5" s="105">
        <f t="shared" ca="1" si="24"/>
        <v>0</v>
      </c>
      <c r="AD5" s="105">
        <f t="shared" ref="AD5:AD17" ca="1" si="54">SUM(X5:AC5)</f>
        <v>0</v>
      </c>
      <c r="AE5" s="125">
        <f t="shared" ca="1" si="26"/>
        <v>0</v>
      </c>
      <c r="AF5" s="105">
        <f t="shared" ca="1" si="27"/>
        <v>0</v>
      </c>
      <c r="AG5" s="105">
        <f t="shared" ca="1" si="28"/>
        <v>0</v>
      </c>
      <c r="AH5" s="105">
        <f t="shared" ca="1" si="29"/>
        <v>0</v>
      </c>
      <c r="AI5" s="105">
        <f t="shared" ca="1" si="30"/>
        <v>0</v>
      </c>
      <c r="AJ5" s="105">
        <f t="shared" ca="1" si="31"/>
        <v>0</v>
      </c>
      <c r="AK5" s="105">
        <f t="shared" ref="AK5:AK17" ca="1" si="55">SUM(AE5:AJ5)</f>
        <v>0</v>
      </c>
      <c r="AL5" s="125">
        <f t="shared" ca="1" si="33"/>
        <v>0</v>
      </c>
      <c r="AM5" s="105">
        <f t="shared" ca="1" si="34"/>
        <v>0</v>
      </c>
      <c r="AN5" s="105">
        <f t="shared" ca="1" si="35"/>
        <v>0</v>
      </c>
      <c r="AO5" s="105">
        <f t="shared" ca="1" si="36"/>
        <v>0</v>
      </c>
      <c r="AP5" s="105">
        <f t="shared" ca="1" si="37"/>
        <v>0</v>
      </c>
      <c r="AQ5" s="105">
        <f t="shared" ca="1" si="38"/>
        <v>0</v>
      </c>
      <c r="AR5" s="105">
        <f t="shared" ref="AR5:AR17" ca="1" si="56">SUM(AL5:AQ5)</f>
        <v>0</v>
      </c>
      <c r="AS5" s="125">
        <f t="shared" ca="1" si="40"/>
        <v>0</v>
      </c>
      <c r="AT5" s="105">
        <f t="shared" ca="1" si="41"/>
        <v>0</v>
      </c>
      <c r="AU5" s="105">
        <f t="shared" ca="1" si="42"/>
        <v>0</v>
      </c>
      <c r="AV5" s="105">
        <f t="shared" ca="1" si="43"/>
        <v>0</v>
      </c>
      <c r="AW5" s="105">
        <f t="shared" ca="1" si="44"/>
        <v>0</v>
      </c>
      <c r="AX5" s="105">
        <f t="shared" ca="1" si="45"/>
        <v>0</v>
      </c>
      <c r="AY5" s="105">
        <f t="shared" ref="AY5:AY17" ca="1" si="57">SUM(AS5:AX5)</f>
        <v>0</v>
      </c>
    </row>
    <row r="6" spans="1:51">
      <c r="A6" s="117" t="s">
        <v>128</v>
      </c>
      <c r="B6" s="110">
        <f t="shared" ca="1" si="47"/>
        <v>0.19999999999999998</v>
      </c>
      <c r="C6" s="111">
        <f t="shared" ca="1" si="48"/>
        <v>600</v>
      </c>
      <c r="D6" s="112">
        <f t="shared" ca="1" si="49"/>
        <v>1953</v>
      </c>
      <c r="E6" s="113"/>
      <c r="F6" s="114">
        <f t="shared" ca="1" si="3"/>
        <v>0</v>
      </c>
      <c r="G6" s="111">
        <f t="shared" ca="1" si="4"/>
        <v>0</v>
      </c>
      <c r="H6" s="114">
        <f t="shared" ca="1" si="5"/>
        <v>0</v>
      </c>
      <c r="I6" s="111">
        <f t="shared" ca="1" si="6"/>
        <v>0</v>
      </c>
      <c r="J6" s="114">
        <f t="shared" ca="1" si="7"/>
        <v>0.18</v>
      </c>
      <c r="K6" s="111">
        <f t="shared" ca="1" si="8"/>
        <v>540</v>
      </c>
      <c r="L6" s="114">
        <f t="shared" ca="1" si="9"/>
        <v>0.02</v>
      </c>
      <c r="M6" s="111">
        <f t="shared" ca="1" si="10"/>
        <v>60</v>
      </c>
      <c r="N6" s="115">
        <f t="shared" ca="1" si="50"/>
        <v>0.19999999999999998</v>
      </c>
      <c r="O6" s="116">
        <f t="shared" ca="1" si="51"/>
        <v>600</v>
      </c>
      <c r="P6" s="125">
        <f t="shared" ca="1" si="12"/>
        <v>1953</v>
      </c>
      <c r="Q6" s="105">
        <f t="shared" ca="1" si="13"/>
        <v>0</v>
      </c>
      <c r="R6" s="105">
        <f t="shared" ca="1" si="14"/>
        <v>0</v>
      </c>
      <c r="S6" s="105">
        <f t="shared" ca="1" si="15"/>
        <v>0</v>
      </c>
      <c r="T6" s="105">
        <f t="shared" ca="1" si="16"/>
        <v>0</v>
      </c>
      <c r="U6" s="105">
        <f t="shared" ca="1" si="17"/>
        <v>0</v>
      </c>
      <c r="V6" s="105">
        <f t="shared" ca="1" si="52"/>
        <v>1953</v>
      </c>
      <c r="W6" s="129">
        <f ca="1">V6-D6</f>
        <v>0</v>
      </c>
      <c r="X6" s="125">
        <f t="shared" ca="1" si="19"/>
        <v>0</v>
      </c>
      <c r="Y6" s="105">
        <f t="shared" ca="1" si="20"/>
        <v>0</v>
      </c>
      <c r="Z6" s="105">
        <f t="shared" ca="1" si="21"/>
        <v>0</v>
      </c>
      <c r="AA6" s="105">
        <f t="shared" ca="1" si="22"/>
        <v>0</v>
      </c>
      <c r="AB6" s="105">
        <f t="shared" ca="1" si="23"/>
        <v>0</v>
      </c>
      <c r="AC6" s="105">
        <f t="shared" ca="1" si="24"/>
        <v>0</v>
      </c>
      <c r="AD6" s="105">
        <f t="shared" ca="1" si="54"/>
        <v>0</v>
      </c>
      <c r="AE6" s="125">
        <f t="shared" ca="1" si="26"/>
        <v>0</v>
      </c>
      <c r="AF6" s="105">
        <f t="shared" ca="1" si="27"/>
        <v>0</v>
      </c>
      <c r="AG6" s="105">
        <f t="shared" ca="1" si="28"/>
        <v>0</v>
      </c>
      <c r="AH6" s="105">
        <f t="shared" ca="1" si="29"/>
        <v>0</v>
      </c>
      <c r="AI6" s="105">
        <f t="shared" ca="1" si="30"/>
        <v>0</v>
      </c>
      <c r="AJ6" s="105">
        <f t="shared" ca="1" si="31"/>
        <v>0</v>
      </c>
      <c r="AK6" s="105">
        <f t="shared" ca="1" si="55"/>
        <v>0</v>
      </c>
      <c r="AL6" s="125">
        <f t="shared" ca="1" si="33"/>
        <v>0</v>
      </c>
      <c r="AM6" s="105">
        <f t="shared" ca="1" si="34"/>
        <v>0</v>
      </c>
      <c r="AN6" s="105">
        <f t="shared" ca="1" si="35"/>
        <v>0</v>
      </c>
      <c r="AO6" s="105">
        <f t="shared" ca="1" si="36"/>
        <v>0</v>
      </c>
      <c r="AP6" s="105">
        <f t="shared" ca="1" si="37"/>
        <v>0</v>
      </c>
      <c r="AQ6" s="105">
        <f t="shared" ca="1" si="38"/>
        <v>0</v>
      </c>
      <c r="AR6" s="105">
        <f t="shared" ca="1" si="56"/>
        <v>0</v>
      </c>
      <c r="AS6" s="125">
        <f t="shared" ca="1" si="40"/>
        <v>0</v>
      </c>
      <c r="AT6" s="105">
        <f t="shared" ca="1" si="41"/>
        <v>0</v>
      </c>
      <c r="AU6" s="105">
        <f t="shared" ca="1" si="42"/>
        <v>0</v>
      </c>
      <c r="AV6" s="105">
        <f t="shared" ca="1" si="43"/>
        <v>0</v>
      </c>
      <c r="AW6" s="105">
        <f t="shared" ca="1" si="44"/>
        <v>0</v>
      </c>
      <c r="AX6" s="105">
        <f t="shared" ca="1" si="45"/>
        <v>0</v>
      </c>
      <c r="AY6" s="105">
        <f t="shared" ca="1" si="57"/>
        <v>0</v>
      </c>
    </row>
    <row r="7" spans="1:51">
      <c r="A7" s="117" t="s">
        <v>129</v>
      </c>
      <c r="B7" s="110">
        <f t="shared" ca="1" si="47"/>
        <v>0.248</v>
      </c>
      <c r="C7" s="111">
        <f t="shared" ca="1" si="48"/>
        <v>744</v>
      </c>
      <c r="D7" s="112">
        <f t="shared" ca="1" si="49"/>
        <v>16379</v>
      </c>
      <c r="E7" s="113"/>
      <c r="F7" s="114">
        <f t="shared" ca="1" si="3"/>
        <v>0.248</v>
      </c>
      <c r="G7" s="111">
        <f t="shared" ca="1" si="4"/>
        <v>744</v>
      </c>
      <c r="H7" s="114">
        <f t="shared" ca="1" si="5"/>
        <v>0</v>
      </c>
      <c r="I7" s="111">
        <f t="shared" ca="1" si="6"/>
        <v>0</v>
      </c>
      <c r="J7" s="114">
        <f t="shared" ca="1" si="7"/>
        <v>0</v>
      </c>
      <c r="K7" s="111">
        <f t="shared" ca="1" si="8"/>
        <v>0</v>
      </c>
      <c r="L7" s="114">
        <f t="shared" ca="1" si="9"/>
        <v>0</v>
      </c>
      <c r="M7" s="111">
        <f t="shared" ca="1" si="10"/>
        <v>0</v>
      </c>
      <c r="N7" s="115">
        <f t="shared" ca="1" si="50"/>
        <v>0.248</v>
      </c>
      <c r="O7" s="116">
        <f t="shared" ca="1" si="51"/>
        <v>744</v>
      </c>
      <c r="P7" s="125">
        <f t="shared" ca="1" si="12"/>
        <v>16379</v>
      </c>
      <c r="Q7" s="105">
        <f t="shared" ca="1" si="13"/>
        <v>0</v>
      </c>
      <c r="R7" s="105">
        <f t="shared" ca="1" si="14"/>
        <v>0</v>
      </c>
      <c r="S7" s="105">
        <f t="shared" ca="1" si="15"/>
        <v>0</v>
      </c>
      <c r="T7" s="105">
        <f t="shared" ca="1" si="16"/>
        <v>0</v>
      </c>
      <c r="U7" s="105">
        <f t="shared" ca="1" si="17"/>
        <v>0</v>
      </c>
      <c r="V7" s="105">
        <f t="shared" ca="1" si="52"/>
        <v>16379</v>
      </c>
      <c r="W7" s="129">
        <f t="shared" ca="1" si="53"/>
        <v>0</v>
      </c>
      <c r="X7" s="125">
        <f t="shared" ca="1" si="19"/>
        <v>0</v>
      </c>
      <c r="Y7" s="105">
        <f t="shared" ca="1" si="20"/>
        <v>0</v>
      </c>
      <c r="Z7" s="105">
        <f t="shared" ca="1" si="21"/>
        <v>0</v>
      </c>
      <c r="AA7" s="105">
        <f t="shared" ca="1" si="22"/>
        <v>0</v>
      </c>
      <c r="AB7" s="105">
        <f t="shared" ca="1" si="23"/>
        <v>0</v>
      </c>
      <c r="AC7" s="105">
        <f t="shared" ca="1" si="24"/>
        <v>0</v>
      </c>
      <c r="AD7" s="105">
        <f t="shared" ca="1" si="54"/>
        <v>0</v>
      </c>
      <c r="AE7" s="125">
        <f t="shared" ca="1" si="26"/>
        <v>122</v>
      </c>
      <c r="AF7" s="105">
        <f t="shared" ca="1" si="27"/>
        <v>0</v>
      </c>
      <c r="AG7" s="105">
        <f t="shared" ca="1" si="28"/>
        <v>0</v>
      </c>
      <c r="AH7" s="105">
        <f t="shared" ca="1" si="29"/>
        <v>0</v>
      </c>
      <c r="AI7" s="105">
        <f t="shared" ca="1" si="30"/>
        <v>0</v>
      </c>
      <c r="AJ7" s="105">
        <f t="shared" ca="1" si="31"/>
        <v>0</v>
      </c>
      <c r="AK7" s="105">
        <f t="shared" ca="1" si="55"/>
        <v>122</v>
      </c>
      <c r="AL7" s="125">
        <f t="shared" ca="1" si="33"/>
        <v>4122</v>
      </c>
      <c r="AM7" s="105">
        <f t="shared" ca="1" si="34"/>
        <v>0</v>
      </c>
      <c r="AN7" s="105">
        <f t="shared" ca="1" si="35"/>
        <v>0</v>
      </c>
      <c r="AO7" s="105">
        <f t="shared" ca="1" si="36"/>
        <v>0</v>
      </c>
      <c r="AP7" s="105">
        <f t="shared" ca="1" si="37"/>
        <v>0</v>
      </c>
      <c r="AQ7" s="105">
        <f t="shared" ca="1" si="38"/>
        <v>0</v>
      </c>
      <c r="AR7" s="105">
        <f t="shared" ca="1" si="56"/>
        <v>4122</v>
      </c>
      <c r="AS7" s="125">
        <f t="shared" ca="1" si="40"/>
        <v>0</v>
      </c>
      <c r="AT7" s="105">
        <f t="shared" ca="1" si="41"/>
        <v>0</v>
      </c>
      <c r="AU7" s="105">
        <f t="shared" ca="1" si="42"/>
        <v>0</v>
      </c>
      <c r="AV7" s="105">
        <f t="shared" ca="1" si="43"/>
        <v>0</v>
      </c>
      <c r="AW7" s="105">
        <f t="shared" ca="1" si="44"/>
        <v>0</v>
      </c>
      <c r="AX7" s="105">
        <f t="shared" ca="1" si="45"/>
        <v>0</v>
      </c>
      <c r="AY7" s="105">
        <f t="shared" ca="1" si="57"/>
        <v>0</v>
      </c>
    </row>
    <row r="8" spans="1:51">
      <c r="A8" s="117" t="s">
        <v>130</v>
      </c>
      <c r="B8" s="110">
        <f t="shared" ca="1" si="47"/>
        <v>0.23599999999999999</v>
      </c>
      <c r="C8" s="111">
        <f t="shared" ca="1" si="48"/>
        <v>708</v>
      </c>
      <c r="D8" s="112">
        <f t="shared" ca="1" si="49"/>
        <v>16569</v>
      </c>
      <c r="E8" s="113"/>
      <c r="F8" s="114">
        <f t="shared" ca="1" si="3"/>
        <v>0.23599999999999999</v>
      </c>
      <c r="G8" s="111">
        <f t="shared" ca="1" si="4"/>
        <v>708</v>
      </c>
      <c r="H8" s="114">
        <f t="shared" ca="1" si="5"/>
        <v>0</v>
      </c>
      <c r="I8" s="111">
        <f t="shared" ca="1" si="6"/>
        <v>0</v>
      </c>
      <c r="J8" s="114">
        <f t="shared" ca="1" si="7"/>
        <v>0</v>
      </c>
      <c r="K8" s="111">
        <f t="shared" ca="1" si="8"/>
        <v>0</v>
      </c>
      <c r="L8" s="114">
        <f t="shared" ca="1" si="9"/>
        <v>0</v>
      </c>
      <c r="M8" s="111">
        <f t="shared" ca="1" si="10"/>
        <v>0</v>
      </c>
      <c r="N8" s="115">
        <f t="shared" ca="1" si="50"/>
        <v>0.23599999999999999</v>
      </c>
      <c r="O8" s="116">
        <f t="shared" ca="1" si="51"/>
        <v>708</v>
      </c>
      <c r="P8" s="125">
        <f t="shared" ca="1" si="12"/>
        <v>16569</v>
      </c>
      <c r="Q8" s="105">
        <f t="shared" ca="1" si="13"/>
        <v>0</v>
      </c>
      <c r="R8" s="105">
        <f t="shared" ca="1" si="14"/>
        <v>0</v>
      </c>
      <c r="S8" s="105">
        <f t="shared" ca="1" si="15"/>
        <v>0</v>
      </c>
      <c r="T8" s="105">
        <f t="shared" ca="1" si="16"/>
        <v>0</v>
      </c>
      <c r="U8" s="105">
        <f t="shared" ca="1" si="17"/>
        <v>0</v>
      </c>
      <c r="V8" s="105">
        <f t="shared" ca="1" si="52"/>
        <v>16569</v>
      </c>
      <c r="W8" s="129">
        <f t="shared" ca="1" si="53"/>
        <v>0</v>
      </c>
      <c r="X8" s="125">
        <f t="shared" ca="1" si="19"/>
        <v>0</v>
      </c>
      <c r="Y8" s="105">
        <f t="shared" ca="1" si="20"/>
        <v>0</v>
      </c>
      <c r="Z8" s="105">
        <f t="shared" ca="1" si="21"/>
        <v>0</v>
      </c>
      <c r="AA8" s="105">
        <f t="shared" ca="1" si="22"/>
        <v>0</v>
      </c>
      <c r="AB8" s="105">
        <f t="shared" ca="1" si="23"/>
        <v>0</v>
      </c>
      <c r="AC8" s="105">
        <f t="shared" ca="1" si="24"/>
        <v>0</v>
      </c>
      <c r="AD8" s="105">
        <f t="shared" ca="1" si="54"/>
        <v>0</v>
      </c>
      <c r="AE8" s="125">
        <f t="shared" ca="1" si="26"/>
        <v>336</v>
      </c>
      <c r="AF8" s="105">
        <f t="shared" ca="1" si="27"/>
        <v>0</v>
      </c>
      <c r="AG8" s="105">
        <f t="shared" ca="1" si="28"/>
        <v>0</v>
      </c>
      <c r="AH8" s="105">
        <f t="shared" ca="1" si="29"/>
        <v>0</v>
      </c>
      <c r="AI8" s="105">
        <f t="shared" ca="1" si="30"/>
        <v>0</v>
      </c>
      <c r="AJ8" s="105">
        <f t="shared" ca="1" si="31"/>
        <v>0</v>
      </c>
      <c r="AK8" s="105">
        <f t="shared" ca="1" si="55"/>
        <v>336</v>
      </c>
      <c r="AL8" s="125">
        <f t="shared" ca="1" si="33"/>
        <v>4961</v>
      </c>
      <c r="AM8" s="105">
        <f t="shared" ca="1" si="34"/>
        <v>0</v>
      </c>
      <c r="AN8" s="105">
        <f t="shared" ca="1" si="35"/>
        <v>0</v>
      </c>
      <c r="AO8" s="105">
        <f t="shared" ca="1" si="36"/>
        <v>0</v>
      </c>
      <c r="AP8" s="105">
        <f t="shared" ca="1" si="37"/>
        <v>0</v>
      </c>
      <c r="AQ8" s="105">
        <f t="shared" ca="1" si="38"/>
        <v>0</v>
      </c>
      <c r="AR8" s="105">
        <f t="shared" ca="1" si="56"/>
        <v>4961</v>
      </c>
      <c r="AS8" s="125">
        <f t="shared" ca="1" si="40"/>
        <v>0</v>
      </c>
      <c r="AT8" s="105">
        <f t="shared" ca="1" si="41"/>
        <v>0</v>
      </c>
      <c r="AU8" s="105">
        <f t="shared" ca="1" si="42"/>
        <v>0</v>
      </c>
      <c r="AV8" s="105">
        <f t="shared" ca="1" si="43"/>
        <v>0</v>
      </c>
      <c r="AW8" s="105">
        <f t="shared" ca="1" si="44"/>
        <v>0</v>
      </c>
      <c r="AX8" s="105">
        <f t="shared" ca="1" si="45"/>
        <v>0</v>
      </c>
      <c r="AY8" s="105">
        <f t="shared" ca="1" si="57"/>
        <v>0</v>
      </c>
    </row>
    <row r="9" spans="1:51">
      <c r="A9" s="117" t="s">
        <v>131</v>
      </c>
      <c r="B9" s="110">
        <f t="shared" ca="1" si="47"/>
        <v>0.04</v>
      </c>
      <c r="C9" s="111">
        <f t="shared" ca="1" si="48"/>
        <v>120</v>
      </c>
      <c r="D9" s="112">
        <f t="shared" ca="1" si="49"/>
        <v>295</v>
      </c>
      <c r="E9" s="113"/>
      <c r="F9" s="114">
        <f t="shared" ca="1" si="3"/>
        <v>0</v>
      </c>
      <c r="G9" s="111">
        <f t="shared" ca="1" si="4"/>
        <v>0</v>
      </c>
      <c r="H9" s="114">
        <f t="shared" ca="1" si="5"/>
        <v>0</v>
      </c>
      <c r="I9" s="111">
        <f t="shared" ca="1" si="6"/>
        <v>0</v>
      </c>
      <c r="J9" s="114">
        <f t="shared" ca="1" si="7"/>
        <v>0</v>
      </c>
      <c r="K9" s="111">
        <f t="shared" ca="1" si="8"/>
        <v>0</v>
      </c>
      <c r="L9" s="114">
        <f t="shared" ca="1" si="9"/>
        <v>0.04</v>
      </c>
      <c r="M9" s="111">
        <f t="shared" ca="1" si="10"/>
        <v>120</v>
      </c>
      <c r="N9" s="115">
        <f t="shared" ca="1" si="50"/>
        <v>0.04</v>
      </c>
      <c r="O9" s="116">
        <f t="shared" ca="1" si="51"/>
        <v>120</v>
      </c>
      <c r="P9" s="125">
        <f t="shared" ca="1" si="12"/>
        <v>295</v>
      </c>
      <c r="Q9" s="105">
        <f t="shared" ca="1" si="13"/>
        <v>0</v>
      </c>
      <c r="R9" s="105">
        <f t="shared" ca="1" si="14"/>
        <v>0</v>
      </c>
      <c r="S9" s="105">
        <f t="shared" ca="1" si="15"/>
        <v>0</v>
      </c>
      <c r="T9" s="105">
        <f t="shared" ca="1" si="16"/>
        <v>0</v>
      </c>
      <c r="U9" s="105">
        <f t="shared" ca="1" si="17"/>
        <v>0</v>
      </c>
      <c r="V9" s="105">
        <f t="shared" ca="1" si="52"/>
        <v>295</v>
      </c>
      <c r="W9" s="129">
        <f t="shared" ca="1" si="53"/>
        <v>0</v>
      </c>
      <c r="X9" s="125">
        <f t="shared" ca="1" si="19"/>
        <v>0</v>
      </c>
      <c r="Y9" s="105">
        <f t="shared" ca="1" si="20"/>
        <v>0</v>
      </c>
      <c r="Z9" s="105">
        <f t="shared" ca="1" si="21"/>
        <v>0</v>
      </c>
      <c r="AA9" s="105">
        <f t="shared" ca="1" si="22"/>
        <v>0</v>
      </c>
      <c r="AB9" s="105">
        <f t="shared" ca="1" si="23"/>
        <v>0</v>
      </c>
      <c r="AC9" s="105">
        <f t="shared" ca="1" si="24"/>
        <v>0</v>
      </c>
      <c r="AD9" s="105">
        <f t="shared" ca="1" si="54"/>
        <v>0</v>
      </c>
      <c r="AE9" s="125">
        <f t="shared" ca="1" si="26"/>
        <v>0</v>
      </c>
      <c r="AF9" s="105">
        <f t="shared" ca="1" si="27"/>
        <v>0</v>
      </c>
      <c r="AG9" s="105">
        <f t="shared" ca="1" si="28"/>
        <v>0</v>
      </c>
      <c r="AH9" s="105">
        <f t="shared" ca="1" si="29"/>
        <v>0</v>
      </c>
      <c r="AI9" s="105">
        <f t="shared" ca="1" si="30"/>
        <v>0</v>
      </c>
      <c r="AJ9" s="105">
        <f t="shared" ca="1" si="31"/>
        <v>0</v>
      </c>
      <c r="AK9" s="105">
        <f t="shared" ca="1" si="55"/>
        <v>0</v>
      </c>
      <c r="AL9" s="125">
        <f t="shared" ca="1" si="33"/>
        <v>0</v>
      </c>
      <c r="AM9" s="105">
        <f t="shared" ca="1" si="34"/>
        <v>0</v>
      </c>
      <c r="AN9" s="105">
        <f t="shared" ca="1" si="35"/>
        <v>0</v>
      </c>
      <c r="AO9" s="105">
        <f t="shared" ca="1" si="36"/>
        <v>0</v>
      </c>
      <c r="AP9" s="105">
        <f t="shared" ca="1" si="37"/>
        <v>0</v>
      </c>
      <c r="AQ9" s="105">
        <f t="shared" ca="1" si="38"/>
        <v>0</v>
      </c>
      <c r="AR9" s="105">
        <f t="shared" ca="1" si="56"/>
        <v>0</v>
      </c>
      <c r="AS9" s="125">
        <f t="shared" ca="1" si="40"/>
        <v>0</v>
      </c>
      <c r="AT9" s="105">
        <f t="shared" ca="1" si="41"/>
        <v>0</v>
      </c>
      <c r="AU9" s="105">
        <f t="shared" ca="1" si="42"/>
        <v>0</v>
      </c>
      <c r="AV9" s="105">
        <f t="shared" ca="1" si="43"/>
        <v>0</v>
      </c>
      <c r="AW9" s="105">
        <f t="shared" ca="1" si="44"/>
        <v>0</v>
      </c>
      <c r="AX9" s="105">
        <f t="shared" ca="1" si="45"/>
        <v>0</v>
      </c>
      <c r="AY9" s="105">
        <f t="shared" ca="1" si="57"/>
        <v>0</v>
      </c>
    </row>
    <row r="10" spans="1:51">
      <c r="A10" s="117" t="s">
        <v>132</v>
      </c>
      <c r="B10" s="110">
        <f t="shared" ca="1" si="47"/>
        <v>5.5E-2</v>
      </c>
      <c r="C10" s="111">
        <f t="shared" ca="1" si="48"/>
        <v>165</v>
      </c>
      <c r="D10" s="112">
        <f t="shared" ca="1" si="49"/>
        <v>457</v>
      </c>
      <c r="E10" s="113"/>
      <c r="F10" s="114">
        <f t="shared" ca="1" si="3"/>
        <v>0</v>
      </c>
      <c r="G10" s="111">
        <f t="shared" ca="1" si="4"/>
        <v>0</v>
      </c>
      <c r="H10" s="114">
        <f t="shared" ca="1" si="5"/>
        <v>0</v>
      </c>
      <c r="I10" s="111">
        <f t="shared" ca="1" si="6"/>
        <v>0</v>
      </c>
      <c r="J10" s="114">
        <f t="shared" ca="1" si="7"/>
        <v>5.5E-2</v>
      </c>
      <c r="K10" s="111">
        <f t="shared" ca="1" si="8"/>
        <v>165</v>
      </c>
      <c r="L10" s="114">
        <f t="shared" ca="1" si="9"/>
        <v>0</v>
      </c>
      <c r="M10" s="111">
        <f t="shared" ca="1" si="10"/>
        <v>0</v>
      </c>
      <c r="N10" s="115">
        <f t="shared" ca="1" si="50"/>
        <v>5.5E-2</v>
      </c>
      <c r="O10" s="116">
        <f t="shared" ca="1" si="51"/>
        <v>165</v>
      </c>
      <c r="P10" s="125">
        <f t="shared" ca="1" si="12"/>
        <v>457</v>
      </c>
      <c r="Q10" s="105">
        <f t="shared" ca="1" si="13"/>
        <v>0</v>
      </c>
      <c r="R10" s="105">
        <f t="shared" ca="1" si="14"/>
        <v>0</v>
      </c>
      <c r="S10" s="105">
        <f t="shared" ca="1" si="15"/>
        <v>0</v>
      </c>
      <c r="T10" s="105">
        <f t="shared" ca="1" si="16"/>
        <v>0</v>
      </c>
      <c r="U10" s="105">
        <f t="shared" ca="1" si="17"/>
        <v>0</v>
      </c>
      <c r="V10" s="105">
        <f t="shared" ca="1" si="52"/>
        <v>457</v>
      </c>
      <c r="W10" s="129">
        <f t="shared" ca="1" si="53"/>
        <v>0</v>
      </c>
      <c r="X10" s="125">
        <f t="shared" ca="1" si="19"/>
        <v>0</v>
      </c>
      <c r="Y10" s="105">
        <f t="shared" ca="1" si="20"/>
        <v>0</v>
      </c>
      <c r="Z10" s="105">
        <f t="shared" ca="1" si="21"/>
        <v>0</v>
      </c>
      <c r="AA10" s="105">
        <f t="shared" ca="1" si="22"/>
        <v>0</v>
      </c>
      <c r="AB10" s="105">
        <f t="shared" ca="1" si="23"/>
        <v>0</v>
      </c>
      <c r="AC10" s="105">
        <f t="shared" ca="1" si="24"/>
        <v>0</v>
      </c>
      <c r="AD10" s="105">
        <f t="shared" ca="1" si="54"/>
        <v>0</v>
      </c>
      <c r="AE10" s="125">
        <f t="shared" ca="1" si="26"/>
        <v>0</v>
      </c>
      <c r="AF10" s="105">
        <f t="shared" ca="1" si="27"/>
        <v>0</v>
      </c>
      <c r="AG10" s="105">
        <f t="shared" ca="1" si="28"/>
        <v>0</v>
      </c>
      <c r="AH10" s="105">
        <f t="shared" ca="1" si="29"/>
        <v>0</v>
      </c>
      <c r="AI10" s="105">
        <f t="shared" ca="1" si="30"/>
        <v>0</v>
      </c>
      <c r="AJ10" s="105">
        <f t="shared" ca="1" si="31"/>
        <v>0</v>
      </c>
      <c r="AK10" s="105">
        <f t="shared" ca="1" si="55"/>
        <v>0</v>
      </c>
      <c r="AL10" s="125">
        <f t="shared" ca="1" si="33"/>
        <v>0</v>
      </c>
      <c r="AM10" s="105">
        <f t="shared" ca="1" si="34"/>
        <v>0</v>
      </c>
      <c r="AN10" s="105">
        <f t="shared" ca="1" si="35"/>
        <v>0</v>
      </c>
      <c r="AO10" s="105">
        <f t="shared" ca="1" si="36"/>
        <v>0</v>
      </c>
      <c r="AP10" s="105">
        <f t="shared" ca="1" si="37"/>
        <v>0</v>
      </c>
      <c r="AQ10" s="105">
        <f t="shared" ca="1" si="38"/>
        <v>0</v>
      </c>
      <c r="AR10" s="105">
        <f t="shared" ca="1" si="56"/>
        <v>0</v>
      </c>
      <c r="AS10" s="125">
        <f t="shared" ca="1" si="40"/>
        <v>0</v>
      </c>
      <c r="AT10" s="105">
        <f t="shared" ca="1" si="41"/>
        <v>0</v>
      </c>
      <c r="AU10" s="105">
        <f t="shared" ca="1" si="42"/>
        <v>0</v>
      </c>
      <c r="AV10" s="105">
        <f t="shared" ca="1" si="43"/>
        <v>0</v>
      </c>
      <c r="AW10" s="105">
        <f t="shared" ca="1" si="44"/>
        <v>0</v>
      </c>
      <c r="AX10" s="105">
        <f t="shared" ca="1" si="45"/>
        <v>0</v>
      </c>
      <c r="AY10" s="105">
        <f t="shared" ca="1" si="57"/>
        <v>0</v>
      </c>
    </row>
    <row r="11" spans="1:51">
      <c r="A11" s="117" t="s">
        <v>133</v>
      </c>
      <c r="B11" s="110">
        <f t="shared" ca="1" si="47"/>
        <v>0.113</v>
      </c>
      <c r="C11" s="111">
        <f t="shared" ca="1" si="48"/>
        <v>452</v>
      </c>
      <c r="D11" s="112">
        <f t="shared" ca="1" si="49"/>
        <v>22981</v>
      </c>
      <c r="E11" s="113"/>
      <c r="F11" s="114">
        <f t="shared" ca="1" si="3"/>
        <v>0</v>
      </c>
      <c r="G11" s="111">
        <f t="shared" ca="1" si="4"/>
        <v>0</v>
      </c>
      <c r="H11" s="114">
        <f t="shared" ca="1" si="5"/>
        <v>0.113</v>
      </c>
      <c r="I11" s="111">
        <f t="shared" ca="1" si="6"/>
        <v>452</v>
      </c>
      <c r="J11" s="114">
        <f t="shared" ca="1" si="7"/>
        <v>0</v>
      </c>
      <c r="K11" s="111">
        <f t="shared" ca="1" si="8"/>
        <v>0</v>
      </c>
      <c r="L11" s="114">
        <f t="shared" ca="1" si="9"/>
        <v>0</v>
      </c>
      <c r="M11" s="111">
        <f t="shared" ca="1" si="10"/>
        <v>0</v>
      </c>
      <c r="N11" s="115">
        <f t="shared" ca="1" si="50"/>
        <v>0.113</v>
      </c>
      <c r="O11" s="116">
        <f t="shared" ca="1" si="51"/>
        <v>452</v>
      </c>
      <c r="P11" s="125">
        <f t="shared" ca="1" si="12"/>
        <v>22981</v>
      </c>
      <c r="Q11" s="105">
        <f t="shared" ca="1" si="13"/>
        <v>0</v>
      </c>
      <c r="R11" s="105">
        <f t="shared" ca="1" si="14"/>
        <v>0</v>
      </c>
      <c r="S11" s="105">
        <f t="shared" ca="1" si="15"/>
        <v>0</v>
      </c>
      <c r="T11" s="105">
        <f t="shared" ca="1" si="16"/>
        <v>0</v>
      </c>
      <c r="U11" s="105">
        <f t="shared" ca="1" si="17"/>
        <v>0</v>
      </c>
      <c r="V11" s="105">
        <f t="shared" ca="1" si="52"/>
        <v>22981</v>
      </c>
      <c r="W11" s="129">
        <f t="shared" ca="1" si="53"/>
        <v>0</v>
      </c>
      <c r="X11" s="125">
        <f t="shared" ca="1" si="19"/>
        <v>0</v>
      </c>
      <c r="Y11" s="105">
        <f t="shared" ca="1" si="20"/>
        <v>0</v>
      </c>
      <c r="Z11" s="105">
        <f t="shared" ca="1" si="21"/>
        <v>0</v>
      </c>
      <c r="AA11" s="105">
        <f t="shared" ca="1" si="22"/>
        <v>0</v>
      </c>
      <c r="AB11" s="105">
        <f t="shared" ca="1" si="23"/>
        <v>0</v>
      </c>
      <c r="AC11" s="105">
        <f t="shared" ca="1" si="24"/>
        <v>0</v>
      </c>
      <c r="AD11" s="105">
        <f t="shared" ca="1" si="54"/>
        <v>0</v>
      </c>
      <c r="AE11" s="125">
        <f t="shared" ca="1" si="26"/>
        <v>0</v>
      </c>
      <c r="AF11" s="105">
        <f t="shared" ca="1" si="27"/>
        <v>0</v>
      </c>
      <c r="AG11" s="105">
        <f t="shared" ca="1" si="28"/>
        <v>0</v>
      </c>
      <c r="AH11" s="105">
        <f t="shared" ca="1" si="29"/>
        <v>0</v>
      </c>
      <c r="AI11" s="105">
        <f t="shared" ca="1" si="30"/>
        <v>0</v>
      </c>
      <c r="AJ11" s="105">
        <f t="shared" ca="1" si="31"/>
        <v>0</v>
      </c>
      <c r="AK11" s="105">
        <f t="shared" ca="1" si="55"/>
        <v>0</v>
      </c>
      <c r="AL11" s="125">
        <f t="shared" ca="1" si="33"/>
        <v>6636</v>
      </c>
      <c r="AM11" s="105">
        <f t="shared" ca="1" si="34"/>
        <v>0</v>
      </c>
      <c r="AN11" s="105">
        <f t="shared" ca="1" si="35"/>
        <v>0</v>
      </c>
      <c r="AO11" s="105">
        <f t="shared" ca="1" si="36"/>
        <v>0</v>
      </c>
      <c r="AP11" s="105">
        <f t="shared" ca="1" si="37"/>
        <v>0</v>
      </c>
      <c r="AQ11" s="105">
        <f t="shared" ca="1" si="38"/>
        <v>0</v>
      </c>
      <c r="AR11" s="105">
        <f t="shared" ca="1" si="56"/>
        <v>6636</v>
      </c>
      <c r="AS11" s="125">
        <f t="shared" ca="1" si="40"/>
        <v>0</v>
      </c>
      <c r="AT11" s="105">
        <f t="shared" ca="1" si="41"/>
        <v>0</v>
      </c>
      <c r="AU11" s="105">
        <f t="shared" ca="1" si="42"/>
        <v>0</v>
      </c>
      <c r="AV11" s="105">
        <f t="shared" ca="1" si="43"/>
        <v>0</v>
      </c>
      <c r="AW11" s="105">
        <f t="shared" ca="1" si="44"/>
        <v>0</v>
      </c>
      <c r="AX11" s="105">
        <f t="shared" ca="1" si="45"/>
        <v>0</v>
      </c>
      <c r="AY11" s="105">
        <f t="shared" ca="1" si="57"/>
        <v>0</v>
      </c>
    </row>
    <row r="12" spans="1:51">
      <c r="A12" s="117" t="s">
        <v>134</v>
      </c>
      <c r="B12" s="110">
        <f t="shared" ca="1" si="47"/>
        <v>0.26</v>
      </c>
      <c r="C12" s="111">
        <f t="shared" ca="1" si="48"/>
        <v>780</v>
      </c>
      <c r="D12" s="112">
        <f t="shared" ca="1" si="49"/>
        <v>16786</v>
      </c>
      <c r="E12" s="113"/>
      <c r="F12" s="114">
        <f t="shared" ca="1" si="3"/>
        <v>0.26</v>
      </c>
      <c r="G12" s="111">
        <f t="shared" ca="1" si="4"/>
        <v>780</v>
      </c>
      <c r="H12" s="114">
        <f t="shared" ca="1" si="5"/>
        <v>0</v>
      </c>
      <c r="I12" s="111">
        <f t="shared" ca="1" si="6"/>
        <v>0</v>
      </c>
      <c r="J12" s="114">
        <f t="shared" ca="1" si="7"/>
        <v>0</v>
      </c>
      <c r="K12" s="111">
        <f t="shared" ca="1" si="8"/>
        <v>0</v>
      </c>
      <c r="L12" s="114">
        <f t="shared" ca="1" si="9"/>
        <v>0</v>
      </c>
      <c r="M12" s="111">
        <f t="shared" ca="1" si="10"/>
        <v>0</v>
      </c>
      <c r="N12" s="115">
        <f t="shared" ca="1" si="50"/>
        <v>0.26</v>
      </c>
      <c r="O12" s="116">
        <f t="shared" ca="1" si="51"/>
        <v>780</v>
      </c>
      <c r="P12" s="125">
        <f t="shared" ca="1" si="12"/>
        <v>16786</v>
      </c>
      <c r="Q12" s="105">
        <f t="shared" ca="1" si="13"/>
        <v>0</v>
      </c>
      <c r="R12" s="105">
        <f t="shared" ca="1" si="14"/>
        <v>0</v>
      </c>
      <c r="S12" s="105">
        <f t="shared" ca="1" si="15"/>
        <v>0</v>
      </c>
      <c r="T12" s="105">
        <f t="shared" ca="1" si="16"/>
        <v>0</v>
      </c>
      <c r="U12" s="105">
        <f t="shared" ca="1" si="17"/>
        <v>0</v>
      </c>
      <c r="V12" s="105">
        <f t="shared" ca="1" si="52"/>
        <v>16786</v>
      </c>
      <c r="W12" s="129">
        <f t="shared" ca="1" si="53"/>
        <v>0</v>
      </c>
      <c r="X12" s="125">
        <f t="shared" ca="1" si="19"/>
        <v>0</v>
      </c>
      <c r="Y12" s="105">
        <f t="shared" ca="1" si="20"/>
        <v>0</v>
      </c>
      <c r="Z12" s="105">
        <f t="shared" ca="1" si="21"/>
        <v>0</v>
      </c>
      <c r="AA12" s="105">
        <f t="shared" ca="1" si="22"/>
        <v>0</v>
      </c>
      <c r="AB12" s="105">
        <f t="shared" ca="1" si="23"/>
        <v>0</v>
      </c>
      <c r="AC12" s="105">
        <f t="shared" ca="1" si="24"/>
        <v>0</v>
      </c>
      <c r="AD12" s="105">
        <f t="shared" ca="1" si="54"/>
        <v>0</v>
      </c>
      <c r="AE12" s="125">
        <f t="shared" ca="1" si="26"/>
        <v>0</v>
      </c>
      <c r="AF12" s="105">
        <f t="shared" ca="1" si="27"/>
        <v>0</v>
      </c>
      <c r="AG12" s="105">
        <f t="shared" ca="1" si="28"/>
        <v>0</v>
      </c>
      <c r="AH12" s="105">
        <f t="shared" ca="1" si="29"/>
        <v>0</v>
      </c>
      <c r="AI12" s="105">
        <f t="shared" ca="1" si="30"/>
        <v>0</v>
      </c>
      <c r="AJ12" s="105">
        <f t="shared" ca="1" si="31"/>
        <v>0</v>
      </c>
      <c r="AK12" s="105">
        <f t="shared" ca="1" si="55"/>
        <v>0</v>
      </c>
      <c r="AL12" s="125">
        <f t="shared" ca="1" si="33"/>
        <v>5442</v>
      </c>
      <c r="AM12" s="105">
        <f t="shared" ca="1" si="34"/>
        <v>0</v>
      </c>
      <c r="AN12" s="105">
        <f t="shared" ca="1" si="35"/>
        <v>0</v>
      </c>
      <c r="AO12" s="105">
        <f t="shared" ca="1" si="36"/>
        <v>0</v>
      </c>
      <c r="AP12" s="105">
        <f t="shared" ca="1" si="37"/>
        <v>0</v>
      </c>
      <c r="AQ12" s="105">
        <f t="shared" ca="1" si="38"/>
        <v>0</v>
      </c>
      <c r="AR12" s="105">
        <f t="shared" ca="1" si="56"/>
        <v>5442</v>
      </c>
      <c r="AS12" s="125">
        <f t="shared" ca="1" si="40"/>
        <v>0</v>
      </c>
      <c r="AT12" s="105">
        <f t="shared" ca="1" si="41"/>
        <v>0</v>
      </c>
      <c r="AU12" s="105">
        <f t="shared" ca="1" si="42"/>
        <v>0</v>
      </c>
      <c r="AV12" s="105">
        <f t="shared" ca="1" si="43"/>
        <v>0</v>
      </c>
      <c r="AW12" s="105">
        <f t="shared" ca="1" si="44"/>
        <v>0</v>
      </c>
      <c r="AX12" s="105">
        <f t="shared" ca="1" si="45"/>
        <v>0</v>
      </c>
      <c r="AY12" s="105">
        <f t="shared" ca="1" si="57"/>
        <v>0</v>
      </c>
    </row>
    <row r="13" spans="1:51">
      <c r="A13" s="117" t="s">
        <v>135</v>
      </c>
      <c r="B13" s="110">
        <f t="shared" ca="1" si="47"/>
        <v>0.19</v>
      </c>
      <c r="C13" s="111">
        <f t="shared" ca="1" si="48"/>
        <v>665</v>
      </c>
      <c r="D13" s="112">
        <f t="shared" ca="1" si="49"/>
        <v>8658</v>
      </c>
      <c r="E13" s="113"/>
      <c r="F13" s="114">
        <f t="shared" ca="1" si="3"/>
        <v>0</v>
      </c>
      <c r="G13" s="111">
        <f t="shared" ca="1" si="4"/>
        <v>0</v>
      </c>
      <c r="H13" s="114">
        <f t="shared" ca="1" si="5"/>
        <v>0</v>
      </c>
      <c r="I13" s="111">
        <f t="shared" ca="1" si="6"/>
        <v>0</v>
      </c>
      <c r="J13" s="114">
        <f t="shared" ca="1" si="7"/>
        <v>0.19</v>
      </c>
      <c r="K13" s="111">
        <f t="shared" ca="1" si="8"/>
        <v>665</v>
      </c>
      <c r="L13" s="114">
        <f t="shared" ca="1" si="9"/>
        <v>0</v>
      </c>
      <c r="M13" s="111">
        <f t="shared" ca="1" si="10"/>
        <v>0</v>
      </c>
      <c r="N13" s="115">
        <f t="shared" ca="1" si="50"/>
        <v>0.19</v>
      </c>
      <c r="O13" s="116">
        <f t="shared" ca="1" si="51"/>
        <v>665</v>
      </c>
      <c r="P13" s="125">
        <f t="shared" ca="1" si="12"/>
        <v>8658</v>
      </c>
      <c r="Q13" s="105">
        <f t="shared" ca="1" si="13"/>
        <v>0</v>
      </c>
      <c r="R13" s="105">
        <f t="shared" ca="1" si="14"/>
        <v>0</v>
      </c>
      <c r="S13" s="105">
        <f t="shared" ca="1" si="15"/>
        <v>0</v>
      </c>
      <c r="T13" s="105">
        <f t="shared" ca="1" si="16"/>
        <v>0</v>
      </c>
      <c r="U13" s="105">
        <f t="shared" ca="1" si="17"/>
        <v>0</v>
      </c>
      <c r="V13" s="105">
        <f t="shared" ca="1" si="52"/>
        <v>8658</v>
      </c>
      <c r="W13" s="129">
        <f t="shared" ca="1" si="53"/>
        <v>0</v>
      </c>
      <c r="X13" s="125">
        <f t="shared" ca="1" si="19"/>
        <v>0</v>
      </c>
      <c r="Y13" s="105">
        <f t="shared" ca="1" si="20"/>
        <v>0</v>
      </c>
      <c r="Z13" s="105">
        <f t="shared" ca="1" si="21"/>
        <v>0</v>
      </c>
      <c r="AA13" s="105">
        <f t="shared" ca="1" si="22"/>
        <v>0</v>
      </c>
      <c r="AB13" s="105">
        <f t="shared" ca="1" si="23"/>
        <v>0</v>
      </c>
      <c r="AC13" s="105">
        <f t="shared" ca="1" si="24"/>
        <v>0</v>
      </c>
      <c r="AD13" s="105">
        <f t="shared" ca="1" si="54"/>
        <v>0</v>
      </c>
      <c r="AE13" s="125">
        <f t="shared" ca="1" si="26"/>
        <v>494</v>
      </c>
      <c r="AF13" s="105">
        <f t="shared" ca="1" si="27"/>
        <v>0</v>
      </c>
      <c r="AG13" s="105">
        <f t="shared" ca="1" si="28"/>
        <v>0</v>
      </c>
      <c r="AH13" s="105">
        <f t="shared" ca="1" si="29"/>
        <v>0</v>
      </c>
      <c r="AI13" s="105">
        <f t="shared" ca="1" si="30"/>
        <v>0</v>
      </c>
      <c r="AJ13" s="105">
        <f t="shared" ca="1" si="31"/>
        <v>0</v>
      </c>
      <c r="AK13" s="105">
        <f t="shared" ca="1" si="55"/>
        <v>494</v>
      </c>
      <c r="AL13" s="125">
        <f t="shared" ca="1" si="33"/>
        <v>2642</v>
      </c>
      <c r="AM13" s="105">
        <f t="shared" ca="1" si="34"/>
        <v>0</v>
      </c>
      <c r="AN13" s="105">
        <f t="shared" ca="1" si="35"/>
        <v>0</v>
      </c>
      <c r="AO13" s="105">
        <f t="shared" ca="1" si="36"/>
        <v>0</v>
      </c>
      <c r="AP13" s="105">
        <f t="shared" ca="1" si="37"/>
        <v>0</v>
      </c>
      <c r="AQ13" s="105">
        <f t="shared" ca="1" si="38"/>
        <v>0</v>
      </c>
      <c r="AR13" s="105">
        <f t="shared" ca="1" si="56"/>
        <v>2642</v>
      </c>
      <c r="AS13" s="125">
        <f t="shared" ca="1" si="40"/>
        <v>0</v>
      </c>
      <c r="AT13" s="105">
        <f t="shared" ca="1" si="41"/>
        <v>0</v>
      </c>
      <c r="AU13" s="105">
        <f t="shared" ca="1" si="42"/>
        <v>0</v>
      </c>
      <c r="AV13" s="105">
        <f t="shared" ca="1" si="43"/>
        <v>0</v>
      </c>
      <c r="AW13" s="105">
        <f t="shared" ca="1" si="44"/>
        <v>0</v>
      </c>
      <c r="AX13" s="105">
        <f t="shared" ca="1" si="45"/>
        <v>0</v>
      </c>
      <c r="AY13" s="105">
        <f t="shared" ca="1" si="57"/>
        <v>0</v>
      </c>
    </row>
    <row r="14" spans="1:51">
      <c r="A14" s="117" t="s">
        <v>136</v>
      </c>
      <c r="B14" s="110">
        <f t="shared" ca="1" si="47"/>
        <v>0.245</v>
      </c>
      <c r="C14" s="111">
        <f t="shared" ca="1" si="48"/>
        <v>735</v>
      </c>
      <c r="D14" s="112">
        <f t="shared" ca="1" si="49"/>
        <v>6745</v>
      </c>
      <c r="E14" s="113"/>
      <c r="F14" s="114">
        <f t="shared" ca="1" si="3"/>
        <v>0</v>
      </c>
      <c r="G14" s="111">
        <f t="shared" ca="1" si="4"/>
        <v>0</v>
      </c>
      <c r="H14" s="114">
        <f t="shared" ca="1" si="5"/>
        <v>0</v>
      </c>
      <c r="I14" s="111">
        <f t="shared" ca="1" si="6"/>
        <v>0</v>
      </c>
      <c r="J14" s="114">
        <f t="shared" ca="1" si="7"/>
        <v>0.245</v>
      </c>
      <c r="K14" s="111">
        <f t="shared" ca="1" si="8"/>
        <v>735</v>
      </c>
      <c r="L14" s="114">
        <f t="shared" ca="1" si="9"/>
        <v>0</v>
      </c>
      <c r="M14" s="111">
        <f t="shared" ca="1" si="10"/>
        <v>0</v>
      </c>
      <c r="N14" s="115">
        <f t="shared" ca="1" si="50"/>
        <v>0.245</v>
      </c>
      <c r="O14" s="116">
        <f t="shared" ca="1" si="51"/>
        <v>735</v>
      </c>
      <c r="P14" s="125">
        <f t="shared" ca="1" si="12"/>
        <v>6745</v>
      </c>
      <c r="Q14" s="105">
        <f t="shared" ca="1" si="13"/>
        <v>0</v>
      </c>
      <c r="R14" s="105">
        <f t="shared" ca="1" si="14"/>
        <v>0</v>
      </c>
      <c r="S14" s="105">
        <f t="shared" ca="1" si="15"/>
        <v>0</v>
      </c>
      <c r="T14" s="105">
        <f t="shared" ca="1" si="16"/>
        <v>0</v>
      </c>
      <c r="U14" s="105">
        <f t="shared" ca="1" si="17"/>
        <v>0</v>
      </c>
      <c r="V14" s="105">
        <f t="shared" ca="1" si="52"/>
        <v>6745</v>
      </c>
      <c r="W14" s="129">
        <f t="shared" ca="1" si="53"/>
        <v>0</v>
      </c>
      <c r="X14" s="125">
        <f t="shared" ca="1" si="19"/>
        <v>642</v>
      </c>
      <c r="Y14" s="105">
        <f t="shared" ca="1" si="20"/>
        <v>0</v>
      </c>
      <c r="Z14" s="105">
        <f t="shared" ca="1" si="21"/>
        <v>0</v>
      </c>
      <c r="AA14" s="105">
        <f t="shared" ca="1" si="22"/>
        <v>0</v>
      </c>
      <c r="AB14" s="105">
        <f t="shared" ca="1" si="23"/>
        <v>0</v>
      </c>
      <c r="AC14" s="105">
        <f t="shared" ca="1" si="24"/>
        <v>0</v>
      </c>
      <c r="AD14" s="105">
        <f t="shared" ca="1" si="54"/>
        <v>642</v>
      </c>
      <c r="AE14" s="125">
        <f t="shared" ca="1" si="26"/>
        <v>0</v>
      </c>
      <c r="AF14" s="105">
        <f t="shared" ca="1" si="27"/>
        <v>0</v>
      </c>
      <c r="AG14" s="105">
        <f t="shared" ca="1" si="28"/>
        <v>0</v>
      </c>
      <c r="AH14" s="105">
        <f t="shared" ca="1" si="29"/>
        <v>0</v>
      </c>
      <c r="AI14" s="105">
        <f t="shared" ca="1" si="30"/>
        <v>0</v>
      </c>
      <c r="AJ14" s="105">
        <f t="shared" ca="1" si="31"/>
        <v>0</v>
      </c>
      <c r="AK14" s="105">
        <f t="shared" ca="1" si="55"/>
        <v>0</v>
      </c>
      <c r="AL14" s="125">
        <f t="shared" ca="1" si="33"/>
        <v>0</v>
      </c>
      <c r="AM14" s="105">
        <f t="shared" ca="1" si="34"/>
        <v>0</v>
      </c>
      <c r="AN14" s="105">
        <f t="shared" ca="1" si="35"/>
        <v>0</v>
      </c>
      <c r="AO14" s="105">
        <f t="shared" ca="1" si="36"/>
        <v>0</v>
      </c>
      <c r="AP14" s="105">
        <f t="shared" ca="1" si="37"/>
        <v>0</v>
      </c>
      <c r="AQ14" s="105">
        <f t="shared" ca="1" si="38"/>
        <v>0</v>
      </c>
      <c r="AR14" s="105">
        <f t="shared" ca="1" si="56"/>
        <v>0</v>
      </c>
      <c r="AS14" s="125">
        <f t="shared" ca="1" si="40"/>
        <v>0</v>
      </c>
      <c r="AT14" s="105">
        <f t="shared" ca="1" si="41"/>
        <v>0</v>
      </c>
      <c r="AU14" s="105">
        <f t="shared" ca="1" si="42"/>
        <v>0</v>
      </c>
      <c r="AV14" s="105">
        <f t="shared" ca="1" si="43"/>
        <v>0</v>
      </c>
      <c r="AW14" s="105">
        <f t="shared" ca="1" si="44"/>
        <v>0</v>
      </c>
      <c r="AX14" s="105">
        <f t="shared" ca="1" si="45"/>
        <v>0</v>
      </c>
      <c r="AY14" s="105">
        <f t="shared" ca="1" si="57"/>
        <v>0</v>
      </c>
    </row>
    <row r="15" spans="1:51">
      <c r="A15" s="117" t="s">
        <v>137</v>
      </c>
      <c r="B15" s="110">
        <f t="shared" ca="1" si="47"/>
        <v>0.27</v>
      </c>
      <c r="C15" s="111">
        <f t="shared" ca="1" si="48"/>
        <v>870</v>
      </c>
      <c r="D15" s="112">
        <f t="shared" ca="1" si="49"/>
        <v>20839</v>
      </c>
      <c r="E15" s="113"/>
      <c r="F15" s="114">
        <f t="shared" ca="1" si="3"/>
        <v>0.27</v>
      </c>
      <c r="G15" s="111">
        <f t="shared" ca="1" si="4"/>
        <v>870</v>
      </c>
      <c r="H15" s="114">
        <f t="shared" ca="1" si="5"/>
        <v>0</v>
      </c>
      <c r="I15" s="111">
        <f t="shared" ca="1" si="6"/>
        <v>0</v>
      </c>
      <c r="J15" s="114">
        <f t="shared" ca="1" si="7"/>
        <v>0</v>
      </c>
      <c r="K15" s="111">
        <f t="shared" ca="1" si="8"/>
        <v>0</v>
      </c>
      <c r="L15" s="114">
        <f t="shared" ca="1" si="9"/>
        <v>0</v>
      </c>
      <c r="M15" s="111">
        <f t="shared" ca="1" si="10"/>
        <v>0</v>
      </c>
      <c r="N15" s="115">
        <f t="shared" ca="1" si="50"/>
        <v>0.27</v>
      </c>
      <c r="O15" s="116">
        <f t="shared" ca="1" si="51"/>
        <v>870</v>
      </c>
      <c r="P15" s="125">
        <f t="shared" ca="1" si="12"/>
        <v>20839</v>
      </c>
      <c r="Q15" s="105">
        <f t="shared" ca="1" si="13"/>
        <v>0</v>
      </c>
      <c r="R15" s="105">
        <f t="shared" ca="1" si="14"/>
        <v>0</v>
      </c>
      <c r="S15" s="105">
        <f t="shared" ca="1" si="15"/>
        <v>0</v>
      </c>
      <c r="T15" s="105">
        <f t="shared" ca="1" si="16"/>
        <v>0</v>
      </c>
      <c r="U15" s="105">
        <f t="shared" ca="1" si="17"/>
        <v>0</v>
      </c>
      <c r="V15" s="105">
        <f t="shared" ca="1" si="52"/>
        <v>20839</v>
      </c>
      <c r="W15" s="129">
        <f t="shared" ca="1" si="53"/>
        <v>0</v>
      </c>
      <c r="X15" s="125">
        <f t="shared" ca="1" si="19"/>
        <v>0</v>
      </c>
      <c r="Y15" s="105">
        <f t="shared" ca="1" si="20"/>
        <v>0</v>
      </c>
      <c r="Z15" s="105">
        <f t="shared" ca="1" si="21"/>
        <v>0</v>
      </c>
      <c r="AA15" s="105">
        <f t="shared" ca="1" si="22"/>
        <v>0</v>
      </c>
      <c r="AB15" s="105">
        <f t="shared" ca="1" si="23"/>
        <v>0</v>
      </c>
      <c r="AC15" s="105">
        <f t="shared" ca="1" si="24"/>
        <v>0</v>
      </c>
      <c r="AD15" s="105">
        <f t="shared" ca="1" si="54"/>
        <v>0</v>
      </c>
      <c r="AE15" s="125">
        <f t="shared" ca="1" si="26"/>
        <v>0</v>
      </c>
      <c r="AF15" s="105">
        <f t="shared" ca="1" si="27"/>
        <v>0</v>
      </c>
      <c r="AG15" s="105">
        <f t="shared" ca="1" si="28"/>
        <v>0</v>
      </c>
      <c r="AH15" s="105">
        <f t="shared" ca="1" si="29"/>
        <v>0</v>
      </c>
      <c r="AI15" s="105">
        <f t="shared" ca="1" si="30"/>
        <v>0</v>
      </c>
      <c r="AJ15" s="105">
        <f t="shared" ca="1" si="31"/>
        <v>0</v>
      </c>
      <c r="AK15" s="105">
        <f t="shared" ca="1" si="55"/>
        <v>0</v>
      </c>
      <c r="AL15" s="125">
        <f t="shared" ca="1" si="33"/>
        <v>5722</v>
      </c>
      <c r="AM15" s="105">
        <f t="shared" ca="1" si="34"/>
        <v>0</v>
      </c>
      <c r="AN15" s="105">
        <f t="shared" ca="1" si="35"/>
        <v>0</v>
      </c>
      <c r="AO15" s="105">
        <f t="shared" ca="1" si="36"/>
        <v>0</v>
      </c>
      <c r="AP15" s="105">
        <f t="shared" ca="1" si="37"/>
        <v>0</v>
      </c>
      <c r="AQ15" s="105">
        <f t="shared" ca="1" si="38"/>
        <v>0</v>
      </c>
      <c r="AR15" s="105">
        <f t="shared" ca="1" si="56"/>
        <v>5722</v>
      </c>
      <c r="AS15" s="125">
        <f t="shared" ca="1" si="40"/>
        <v>0</v>
      </c>
      <c r="AT15" s="105">
        <f t="shared" ca="1" si="41"/>
        <v>0</v>
      </c>
      <c r="AU15" s="105">
        <f t="shared" ca="1" si="42"/>
        <v>0</v>
      </c>
      <c r="AV15" s="105">
        <f t="shared" ca="1" si="43"/>
        <v>0</v>
      </c>
      <c r="AW15" s="105">
        <f t="shared" ca="1" si="44"/>
        <v>0</v>
      </c>
      <c r="AX15" s="105">
        <f t="shared" ca="1" si="45"/>
        <v>0</v>
      </c>
      <c r="AY15" s="105">
        <f t="shared" ca="1" si="57"/>
        <v>0</v>
      </c>
    </row>
    <row r="16" spans="1:51">
      <c r="A16" s="117" t="s">
        <v>138</v>
      </c>
      <c r="B16" s="110">
        <f t="shared" ca="1" si="47"/>
        <v>0.08</v>
      </c>
      <c r="C16" s="111">
        <f t="shared" ca="1" si="48"/>
        <v>240</v>
      </c>
      <c r="D16" s="112">
        <f t="shared" ca="1" si="49"/>
        <v>118</v>
      </c>
      <c r="E16" s="113"/>
      <c r="F16" s="114">
        <f t="shared" ca="1" si="3"/>
        <v>0</v>
      </c>
      <c r="G16" s="111">
        <f t="shared" ca="1" si="4"/>
        <v>0</v>
      </c>
      <c r="H16" s="114">
        <f t="shared" ca="1" si="5"/>
        <v>0</v>
      </c>
      <c r="I16" s="111">
        <f t="shared" ca="1" si="6"/>
        <v>0</v>
      </c>
      <c r="J16" s="114">
        <f t="shared" ca="1" si="7"/>
        <v>0</v>
      </c>
      <c r="K16" s="111">
        <f t="shared" ca="1" si="8"/>
        <v>0</v>
      </c>
      <c r="L16" s="114">
        <f t="shared" ca="1" si="9"/>
        <v>0.08</v>
      </c>
      <c r="M16" s="111">
        <f t="shared" ca="1" si="10"/>
        <v>240</v>
      </c>
      <c r="N16" s="115">
        <f t="shared" ca="1" si="50"/>
        <v>0.08</v>
      </c>
      <c r="O16" s="116">
        <f t="shared" ca="1" si="51"/>
        <v>240</v>
      </c>
      <c r="P16" s="125">
        <f t="shared" ca="1" si="12"/>
        <v>118</v>
      </c>
      <c r="Q16" s="105">
        <f t="shared" ca="1" si="13"/>
        <v>0</v>
      </c>
      <c r="R16" s="105">
        <f t="shared" ca="1" si="14"/>
        <v>0</v>
      </c>
      <c r="S16" s="105">
        <f t="shared" ca="1" si="15"/>
        <v>0</v>
      </c>
      <c r="T16" s="105">
        <f t="shared" ca="1" si="16"/>
        <v>0</v>
      </c>
      <c r="U16" s="105">
        <f t="shared" ca="1" si="17"/>
        <v>0</v>
      </c>
      <c r="V16" s="105">
        <f t="shared" ca="1" si="52"/>
        <v>118</v>
      </c>
      <c r="W16" s="129">
        <f t="shared" ca="1" si="53"/>
        <v>0</v>
      </c>
      <c r="X16" s="125">
        <f t="shared" ca="1" si="19"/>
        <v>0</v>
      </c>
      <c r="Y16" s="105">
        <f t="shared" ca="1" si="20"/>
        <v>0</v>
      </c>
      <c r="Z16" s="105">
        <f t="shared" ca="1" si="21"/>
        <v>0</v>
      </c>
      <c r="AA16" s="105">
        <f t="shared" ca="1" si="22"/>
        <v>0</v>
      </c>
      <c r="AB16" s="105">
        <f t="shared" ca="1" si="23"/>
        <v>0</v>
      </c>
      <c r="AC16" s="105">
        <f t="shared" ca="1" si="24"/>
        <v>0</v>
      </c>
      <c r="AD16" s="105">
        <f t="shared" ca="1" si="54"/>
        <v>0</v>
      </c>
      <c r="AE16" s="125">
        <f t="shared" ca="1" si="26"/>
        <v>0</v>
      </c>
      <c r="AF16" s="105">
        <f t="shared" ca="1" si="27"/>
        <v>0</v>
      </c>
      <c r="AG16" s="105">
        <f t="shared" ca="1" si="28"/>
        <v>0</v>
      </c>
      <c r="AH16" s="105">
        <f t="shared" ca="1" si="29"/>
        <v>0</v>
      </c>
      <c r="AI16" s="105">
        <f t="shared" ca="1" si="30"/>
        <v>0</v>
      </c>
      <c r="AJ16" s="105">
        <f t="shared" ca="1" si="31"/>
        <v>0</v>
      </c>
      <c r="AK16" s="105">
        <f t="shared" ca="1" si="55"/>
        <v>0</v>
      </c>
      <c r="AL16" s="125">
        <f t="shared" ca="1" si="33"/>
        <v>0</v>
      </c>
      <c r="AM16" s="105">
        <f t="shared" ca="1" si="34"/>
        <v>0</v>
      </c>
      <c r="AN16" s="105">
        <f t="shared" ca="1" si="35"/>
        <v>0</v>
      </c>
      <c r="AO16" s="105">
        <f t="shared" ca="1" si="36"/>
        <v>0</v>
      </c>
      <c r="AP16" s="105">
        <f t="shared" ca="1" si="37"/>
        <v>0</v>
      </c>
      <c r="AQ16" s="105">
        <f t="shared" ca="1" si="38"/>
        <v>0</v>
      </c>
      <c r="AR16" s="105">
        <f t="shared" ca="1" si="56"/>
        <v>0</v>
      </c>
      <c r="AS16" s="125">
        <f t="shared" ca="1" si="40"/>
        <v>0</v>
      </c>
      <c r="AT16" s="105">
        <f t="shared" ca="1" si="41"/>
        <v>0</v>
      </c>
      <c r="AU16" s="105">
        <f t="shared" ca="1" si="42"/>
        <v>0</v>
      </c>
      <c r="AV16" s="105">
        <f t="shared" ca="1" si="43"/>
        <v>0</v>
      </c>
      <c r="AW16" s="105">
        <f t="shared" ca="1" si="44"/>
        <v>0</v>
      </c>
      <c r="AX16" s="105">
        <f t="shared" ca="1" si="45"/>
        <v>0</v>
      </c>
      <c r="AY16" s="105">
        <f t="shared" ca="1" si="57"/>
        <v>0</v>
      </c>
    </row>
    <row r="17" spans="1:51">
      <c r="A17" s="117" t="s">
        <v>139</v>
      </c>
      <c r="B17" s="110">
        <f t="shared" ca="1" si="47"/>
        <v>0.06</v>
      </c>
      <c r="C17" s="111">
        <f t="shared" ca="1" si="48"/>
        <v>180</v>
      </c>
      <c r="D17" s="112">
        <f t="shared" ca="1" si="49"/>
        <v>89</v>
      </c>
      <c r="E17" s="113"/>
      <c r="F17" s="114">
        <f t="shared" ca="1" si="3"/>
        <v>0</v>
      </c>
      <c r="G17" s="111">
        <f t="shared" ca="1" si="4"/>
        <v>0</v>
      </c>
      <c r="H17" s="114">
        <f t="shared" ca="1" si="5"/>
        <v>0</v>
      </c>
      <c r="I17" s="111">
        <f t="shared" ca="1" si="6"/>
        <v>0</v>
      </c>
      <c r="J17" s="114">
        <f t="shared" ca="1" si="7"/>
        <v>0</v>
      </c>
      <c r="K17" s="111">
        <f t="shared" ca="1" si="8"/>
        <v>0</v>
      </c>
      <c r="L17" s="114">
        <f t="shared" ca="1" si="9"/>
        <v>0.06</v>
      </c>
      <c r="M17" s="111">
        <f t="shared" ca="1" si="10"/>
        <v>180</v>
      </c>
      <c r="N17" s="115">
        <f t="shared" ca="1" si="50"/>
        <v>0.06</v>
      </c>
      <c r="O17" s="116">
        <f t="shared" ca="1" si="51"/>
        <v>180</v>
      </c>
      <c r="P17" s="125">
        <f t="shared" ca="1" si="12"/>
        <v>89</v>
      </c>
      <c r="Q17" s="105">
        <f t="shared" ca="1" si="13"/>
        <v>0</v>
      </c>
      <c r="R17" s="105">
        <f t="shared" ca="1" si="14"/>
        <v>0</v>
      </c>
      <c r="S17" s="105">
        <f t="shared" ca="1" si="15"/>
        <v>0</v>
      </c>
      <c r="T17" s="105">
        <f t="shared" ca="1" si="16"/>
        <v>0</v>
      </c>
      <c r="U17" s="105">
        <f t="shared" ca="1" si="17"/>
        <v>0</v>
      </c>
      <c r="V17" s="105">
        <f t="shared" ca="1" si="52"/>
        <v>89</v>
      </c>
      <c r="W17" s="129">
        <f t="shared" ca="1" si="53"/>
        <v>0</v>
      </c>
      <c r="X17" s="125">
        <f t="shared" ca="1" si="19"/>
        <v>0</v>
      </c>
      <c r="Y17" s="105">
        <f t="shared" ca="1" si="20"/>
        <v>0</v>
      </c>
      <c r="Z17" s="105">
        <f t="shared" ca="1" si="21"/>
        <v>0</v>
      </c>
      <c r="AA17" s="105">
        <f t="shared" ca="1" si="22"/>
        <v>0</v>
      </c>
      <c r="AB17" s="105">
        <f t="shared" ca="1" si="23"/>
        <v>0</v>
      </c>
      <c r="AC17" s="105">
        <f t="shared" ca="1" si="24"/>
        <v>0</v>
      </c>
      <c r="AD17" s="105">
        <f t="shared" ca="1" si="54"/>
        <v>0</v>
      </c>
      <c r="AE17" s="125">
        <f t="shared" ca="1" si="26"/>
        <v>0</v>
      </c>
      <c r="AF17" s="105">
        <f t="shared" ca="1" si="27"/>
        <v>0</v>
      </c>
      <c r="AG17" s="105">
        <f t="shared" ca="1" si="28"/>
        <v>0</v>
      </c>
      <c r="AH17" s="105">
        <f t="shared" ca="1" si="29"/>
        <v>0</v>
      </c>
      <c r="AI17" s="105">
        <f t="shared" ca="1" si="30"/>
        <v>0</v>
      </c>
      <c r="AJ17" s="105">
        <f t="shared" ca="1" si="31"/>
        <v>0</v>
      </c>
      <c r="AK17" s="105">
        <f t="shared" ca="1" si="55"/>
        <v>0</v>
      </c>
      <c r="AL17" s="125">
        <f t="shared" ca="1" si="33"/>
        <v>0</v>
      </c>
      <c r="AM17" s="105">
        <f t="shared" ca="1" si="34"/>
        <v>0</v>
      </c>
      <c r="AN17" s="105">
        <f t="shared" ca="1" si="35"/>
        <v>0</v>
      </c>
      <c r="AO17" s="105">
        <f t="shared" ca="1" si="36"/>
        <v>0</v>
      </c>
      <c r="AP17" s="105">
        <f t="shared" ca="1" si="37"/>
        <v>0</v>
      </c>
      <c r="AQ17" s="105">
        <f t="shared" ca="1" si="38"/>
        <v>0</v>
      </c>
      <c r="AR17" s="105">
        <f t="shared" ca="1" si="56"/>
        <v>0</v>
      </c>
      <c r="AS17" s="125">
        <f t="shared" ca="1" si="40"/>
        <v>0</v>
      </c>
      <c r="AT17" s="105">
        <f t="shared" ca="1" si="41"/>
        <v>0</v>
      </c>
      <c r="AU17" s="105">
        <f t="shared" ca="1" si="42"/>
        <v>0</v>
      </c>
      <c r="AV17" s="105">
        <f t="shared" ca="1" si="43"/>
        <v>0</v>
      </c>
      <c r="AW17" s="105">
        <f t="shared" ca="1" si="44"/>
        <v>0</v>
      </c>
      <c r="AX17" s="105">
        <f t="shared" ca="1" si="45"/>
        <v>0</v>
      </c>
      <c r="AY17" s="105">
        <f t="shared" ca="1" si="57"/>
        <v>0</v>
      </c>
    </row>
    <row r="18" spans="1:51">
      <c r="A18" s="118" t="s">
        <v>90</v>
      </c>
      <c r="B18" s="119">
        <f ca="1">SUM(B4:B17)</f>
        <v>2.1220000000000003</v>
      </c>
      <c r="C18" s="120">
        <f ca="1">SUM(C4:C17)</f>
        <v>6734</v>
      </c>
      <c r="D18" s="121">
        <f ca="1">SUM(D4:D17)</f>
        <v>121894</v>
      </c>
      <c r="E18" s="122"/>
      <c r="F18" s="119">
        <f t="shared" ref="F18:O18" ca="1" si="58">SUM(F4:F17)</f>
        <v>1.014</v>
      </c>
      <c r="G18" s="120">
        <f t="shared" ca="1" si="58"/>
        <v>3102</v>
      </c>
      <c r="H18" s="119">
        <f t="shared" ca="1" si="58"/>
        <v>0.153</v>
      </c>
      <c r="I18" s="120">
        <f t="shared" ca="1" si="58"/>
        <v>672</v>
      </c>
      <c r="J18" s="119">
        <f t="shared" ca="1" si="58"/>
        <v>0.66999999999999993</v>
      </c>
      <c r="K18" s="120">
        <f t="shared" ca="1" si="58"/>
        <v>2105</v>
      </c>
      <c r="L18" s="119">
        <f t="shared" ca="1" si="58"/>
        <v>0.28499999999999998</v>
      </c>
      <c r="M18" s="120">
        <f t="shared" ca="1" si="58"/>
        <v>855</v>
      </c>
      <c r="N18" s="123">
        <f t="shared" ca="1" si="58"/>
        <v>2.1220000000000003</v>
      </c>
      <c r="O18" s="124">
        <f t="shared" ca="1" si="58"/>
        <v>6734</v>
      </c>
      <c r="P18" s="125"/>
      <c r="W18" s="128"/>
    </row>
    <row r="19" spans="1:51">
      <c r="N19" s="110"/>
    </row>
  </sheetData>
  <mergeCells count="18">
    <mergeCell ref="N2:O2"/>
    <mergeCell ref="A1:D1"/>
    <mergeCell ref="F1:M1"/>
    <mergeCell ref="F2:G2"/>
    <mergeCell ref="H2:I2"/>
    <mergeCell ref="J2:K2"/>
    <mergeCell ref="L2:M2"/>
    <mergeCell ref="P2:U2"/>
    <mergeCell ref="V2:V3"/>
    <mergeCell ref="W2:W3"/>
    <mergeCell ref="X2:AC2"/>
    <mergeCell ref="AD2:AD3"/>
    <mergeCell ref="AY2:AY3"/>
    <mergeCell ref="AE2:AJ2"/>
    <mergeCell ref="AK2:AK3"/>
    <mergeCell ref="AL2:AQ2"/>
    <mergeCell ref="AR2:AR3"/>
    <mergeCell ref="AS2:AX2"/>
  </mergeCells>
  <phoneticPr fontId="14" type="noConversion"/>
  <conditionalFormatting sqref="N18">
    <cfRule type="cellIs" dxfId="72" priority="3" operator="notEqual">
      <formula>$B$18</formula>
    </cfRule>
  </conditionalFormatting>
  <conditionalFormatting sqref="O18">
    <cfRule type="cellIs" dxfId="71" priority="2" operator="notEqual">
      <formula>$C$18</formula>
    </cfRule>
  </conditionalFormatting>
  <conditionalFormatting sqref="W4:W17">
    <cfRule type="cellIs" dxfId="70" priority="1" operator="not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970F6-FE69-42FE-B375-38C68CC43785}">
  <dimension ref="A1:V123"/>
  <sheetViews>
    <sheetView showGridLines="0" zoomScale="115" zoomScaleNormal="115" workbookViewId="0">
      <selection activeCell="A4" sqref="A4"/>
    </sheetView>
  </sheetViews>
  <sheetFormatPr defaultRowHeight="12.75" customHeight="1"/>
  <cols>
    <col min="1" max="1" width="5" style="46" customWidth="1"/>
    <col min="2" max="2" width="19.5703125" style="47" customWidth="1"/>
    <col min="3" max="3" width="6.42578125" style="48" customWidth="1"/>
    <col min="4" max="4" width="8.5703125" style="4" customWidth="1"/>
    <col min="5" max="5" width="7.42578125" style="4" customWidth="1"/>
    <col min="6" max="6" width="9.140625" style="4"/>
    <col min="7" max="7" width="7.42578125" style="4" customWidth="1"/>
    <col min="8" max="8" width="8.5703125" style="4" customWidth="1"/>
    <col min="9" max="9" width="9.140625" style="4" customWidth="1"/>
    <col min="10" max="10" width="8.42578125" style="4" customWidth="1"/>
    <col min="11" max="11" width="7" style="4" customWidth="1"/>
    <col min="12" max="12" width="4.5703125" style="4" customWidth="1"/>
    <col min="13" max="14" width="9.140625" style="4"/>
    <col min="15" max="15" width="4.85546875" style="4" customWidth="1"/>
    <col min="16" max="16" width="7.85546875" style="4" customWidth="1"/>
    <col min="17" max="17" width="5" style="4" customWidth="1"/>
    <col min="18" max="18" width="7.85546875" style="4" customWidth="1"/>
    <col min="19" max="19" width="4.85546875" style="4" customWidth="1"/>
    <col min="20" max="20" width="7.7109375" style="4" customWidth="1"/>
    <col min="21" max="21" width="4.85546875" style="4" customWidth="1"/>
    <col min="22" max="22" width="7.7109375" style="4" customWidth="1"/>
    <col min="23" max="16384" width="9.140625" style="4"/>
  </cols>
  <sheetData>
    <row r="1" spans="1:22" ht="12.75" customHeight="1">
      <c r="A1" s="2"/>
      <c r="B1" s="3" t="s">
        <v>140</v>
      </c>
      <c r="C1" s="166" t="s">
        <v>160</v>
      </c>
      <c r="D1" s="166"/>
      <c r="E1" s="166"/>
      <c r="F1" s="166"/>
      <c r="G1" s="2"/>
      <c r="H1" s="2"/>
      <c r="I1" s="2"/>
      <c r="J1" s="2"/>
      <c r="K1" s="103">
        <f>J2</f>
        <v>16786</v>
      </c>
      <c r="M1" s="135"/>
    </row>
    <row r="2" spans="1:22" ht="12.75" customHeight="1">
      <c r="A2" s="5"/>
      <c r="B2" s="3" t="s">
        <v>141</v>
      </c>
      <c r="C2" s="71" t="s">
        <v>161</v>
      </c>
      <c r="D2" s="72"/>
      <c r="E2" s="72"/>
      <c r="F2" s="6"/>
      <c r="G2" s="2"/>
      <c r="H2" s="7"/>
      <c r="I2" s="8" t="s">
        <v>55</v>
      </c>
      <c r="J2" s="167">
        <f>I53</f>
        <v>16786</v>
      </c>
      <c r="K2" s="167"/>
    </row>
    <row r="3" spans="1:22" ht="6" customHeight="1" thickBot="1">
      <c r="A3" s="9"/>
      <c r="B3" s="5"/>
      <c r="C3" s="10"/>
      <c r="D3" s="11"/>
      <c r="E3" s="11"/>
      <c r="F3" s="11"/>
      <c r="G3" s="11"/>
      <c r="H3" s="11"/>
      <c r="I3" s="11"/>
      <c r="J3" s="11"/>
    </row>
    <row r="4" spans="1:22" ht="12.75" customHeight="1">
      <c r="A4" s="92">
        <v>1</v>
      </c>
      <c r="B4" s="93" t="s">
        <v>0</v>
      </c>
      <c r="C4" s="90"/>
      <c r="D4" s="90"/>
      <c r="E4" s="90"/>
      <c r="F4" s="90"/>
      <c r="G4" s="90"/>
      <c r="H4" s="90"/>
      <c r="I4" s="91"/>
      <c r="J4" s="168" t="s">
        <v>1</v>
      </c>
      <c r="K4" s="169"/>
      <c r="M4" s="104" t="s">
        <v>110</v>
      </c>
      <c r="N4" s="130">
        <f>I53</f>
        <v>16786</v>
      </c>
      <c r="O4" s="104" t="s">
        <v>119</v>
      </c>
      <c r="P4" s="130">
        <f>I38</f>
        <v>0</v>
      </c>
      <c r="Q4" s="104" t="s">
        <v>120</v>
      </c>
      <c r="R4" s="130">
        <f>I44</f>
        <v>0</v>
      </c>
      <c r="S4" s="104" t="s">
        <v>121</v>
      </c>
      <c r="T4" s="130">
        <f>I42</f>
        <v>5442</v>
      </c>
      <c r="U4" s="4" t="s">
        <v>122</v>
      </c>
      <c r="V4" s="130">
        <f>I46</f>
        <v>0</v>
      </c>
    </row>
    <row r="5" spans="1:22" ht="12.75" customHeight="1" thickBot="1">
      <c r="A5" s="12" t="s">
        <v>42</v>
      </c>
      <c r="B5" s="69" t="s">
        <v>82</v>
      </c>
      <c r="C5" s="13">
        <v>0.25</v>
      </c>
      <c r="D5" s="14" t="s">
        <v>2</v>
      </c>
      <c r="E5" s="13"/>
      <c r="F5" s="170" t="s">
        <v>80</v>
      </c>
      <c r="G5" s="171"/>
      <c r="H5" s="171"/>
      <c r="I5" s="74">
        <f>J8</f>
        <v>0.26</v>
      </c>
      <c r="J5" s="15" t="s">
        <v>46</v>
      </c>
      <c r="K5" s="16" t="s">
        <v>60</v>
      </c>
    </row>
    <row r="6" spans="1:22" ht="12" customHeight="1" thickTop="1">
      <c r="A6" s="17" t="s">
        <v>41</v>
      </c>
      <c r="B6" s="18" t="s">
        <v>39</v>
      </c>
      <c r="C6" s="19"/>
      <c r="D6" s="172">
        <v>80520021729</v>
      </c>
      <c r="E6" s="173"/>
      <c r="F6" s="174"/>
      <c r="G6" s="175"/>
      <c r="H6" s="175"/>
      <c r="I6" s="176"/>
      <c r="J6" s="94"/>
      <c r="K6" s="95"/>
    </row>
    <row r="7" spans="1:22" ht="12" customHeight="1">
      <c r="A7" s="20" t="s">
        <v>43</v>
      </c>
      <c r="B7" s="21" t="s">
        <v>36</v>
      </c>
      <c r="C7" s="19"/>
      <c r="D7" s="177">
        <v>80520021729</v>
      </c>
      <c r="E7" s="178"/>
      <c r="F7" s="179"/>
      <c r="G7" s="180"/>
      <c r="H7" s="180"/>
      <c r="I7" s="181"/>
      <c r="J7" s="96"/>
      <c r="K7" s="97"/>
      <c r="L7" s="49"/>
      <c r="M7" s="1"/>
      <c r="N7" s="1"/>
      <c r="O7" s="1"/>
    </row>
    <row r="8" spans="1:22" ht="12" customHeight="1">
      <c r="A8" s="20" t="s">
        <v>44</v>
      </c>
      <c r="B8" s="21" t="s">
        <v>81</v>
      </c>
      <c r="C8" s="22" t="s">
        <v>2</v>
      </c>
      <c r="D8" s="26">
        <f>SUM(D10:D13)</f>
        <v>0.26</v>
      </c>
      <c r="E8" s="23"/>
      <c r="F8" s="52"/>
      <c r="G8" s="67"/>
      <c r="H8" s="67"/>
      <c r="I8" s="53"/>
      <c r="J8" s="132">
        <f>SUM(J10:J13)</f>
        <v>0.26</v>
      </c>
      <c r="K8" s="98">
        <f>SUM(K10:K13)</f>
        <v>780</v>
      </c>
    </row>
    <row r="9" spans="1:22" ht="12" customHeight="1">
      <c r="A9" s="20" t="s">
        <v>45</v>
      </c>
      <c r="B9" s="21" t="s">
        <v>40</v>
      </c>
      <c r="C9" s="24"/>
      <c r="D9" s="25" t="s">
        <v>46</v>
      </c>
      <c r="E9" s="26" t="s">
        <v>60</v>
      </c>
      <c r="F9" s="52"/>
      <c r="G9" s="67"/>
      <c r="H9" s="67"/>
      <c r="I9" s="53"/>
      <c r="J9" s="133"/>
      <c r="K9" s="136"/>
    </row>
    <row r="10" spans="1:22" ht="12" customHeight="1">
      <c r="A10" s="20"/>
      <c r="B10" s="21"/>
      <c r="C10" s="50" t="s">
        <v>69</v>
      </c>
      <c r="D10" s="24">
        <v>0.26</v>
      </c>
      <c r="E10" s="27">
        <f>D18+D19+D20+D24</f>
        <v>780</v>
      </c>
      <c r="F10" s="52"/>
      <c r="G10" s="67"/>
      <c r="H10" s="67"/>
      <c r="I10" s="53"/>
      <c r="J10" s="134">
        <f>D10</f>
        <v>0.26</v>
      </c>
      <c r="K10" s="70">
        <f t="shared" ref="J10:K13" si="0">E10</f>
        <v>780</v>
      </c>
    </row>
    <row r="11" spans="1:22" ht="12" customHeight="1">
      <c r="A11" s="20"/>
      <c r="B11" s="21"/>
      <c r="C11" s="50" t="s">
        <v>72</v>
      </c>
      <c r="D11" s="131"/>
      <c r="E11" s="27">
        <f>D21</f>
        <v>0</v>
      </c>
      <c r="F11" s="52"/>
      <c r="G11" s="67"/>
      <c r="H11" s="67"/>
      <c r="I11" s="53"/>
      <c r="J11" s="134">
        <f t="shared" si="0"/>
        <v>0</v>
      </c>
      <c r="K11" s="70">
        <f t="shared" si="0"/>
        <v>0</v>
      </c>
    </row>
    <row r="12" spans="1:22" ht="12" customHeight="1">
      <c r="A12" s="20"/>
      <c r="B12" s="21"/>
      <c r="C12" s="50" t="s">
        <v>3</v>
      </c>
      <c r="D12" s="131"/>
      <c r="E12" s="28">
        <f>D22+D23</f>
        <v>0</v>
      </c>
      <c r="F12" s="52"/>
      <c r="G12" s="67"/>
      <c r="H12" s="67"/>
      <c r="I12" s="53"/>
      <c r="J12" s="134">
        <f t="shared" si="0"/>
        <v>0</v>
      </c>
      <c r="K12" s="70">
        <f t="shared" si="0"/>
        <v>0</v>
      </c>
    </row>
    <row r="13" spans="1:22" ht="12" customHeight="1" thickBot="1">
      <c r="A13" s="20"/>
      <c r="B13" s="21"/>
      <c r="C13" s="51" t="s">
        <v>37</v>
      </c>
      <c r="D13" s="131"/>
      <c r="E13" s="28">
        <f>D32</f>
        <v>0</v>
      </c>
      <c r="F13" s="52"/>
      <c r="G13" s="67"/>
      <c r="H13" s="68"/>
      <c r="I13" s="54"/>
      <c r="J13" s="134">
        <f t="shared" si="0"/>
        <v>0</v>
      </c>
      <c r="K13" s="70">
        <f t="shared" si="0"/>
        <v>0</v>
      </c>
    </row>
    <row r="14" spans="1:22" ht="4.5" customHeight="1" thickBot="1">
      <c r="A14" s="182"/>
      <c r="B14" s="183"/>
      <c r="C14" s="183"/>
      <c r="D14" s="183"/>
      <c r="E14" s="183"/>
      <c r="F14" s="183"/>
      <c r="G14" s="183"/>
      <c r="H14" s="183"/>
      <c r="I14" s="183"/>
      <c r="J14" s="183"/>
      <c r="K14" s="29"/>
    </row>
    <row r="15" spans="1:22" ht="12.75" customHeight="1">
      <c r="A15" s="92">
        <v>2</v>
      </c>
      <c r="B15" s="90" t="s">
        <v>68</v>
      </c>
      <c r="C15" s="90"/>
      <c r="D15" s="90"/>
      <c r="E15" s="184">
        <f>D7</f>
        <v>80520021729</v>
      </c>
      <c r="F15" s="185"/>
      <c r="G15" s="90"/>
      <c r="H15" s="90"/>
      <c r="I15" s="90"/>
      <c r="J15" s="90"/>
      <c r="K15" s="91"/>
    </row>
    <row r="16" spans="1:22" ht="22.5" customHeight="1">
      <c r="A16" s="30" t="s">
        <v>4</v>
      </c>
      <c r="B16" s="73" t="s">
        <v>5</v>
      </c>
      <c r="C16" s="73" t="s">
        <v>54</v>
      </c>
      <c r="D16" s="31" t="s">
        <v>6</v>
      </c>
      <c r="E16" s="32" t="s">
        <v>57</v>
      </c>
      <c r="F16" s="32" t="s">
        <v>58</v>
      </c>
      <c r="G16" s="32" t="s">
        <v>59</v>
      </c>
      <c r="H16" s="32" t="s">
        <v>56</v>
      </c>
      <c r="I16" s="32" t="s">
        <v>7</v>
      </c>
      <c r="J16" s="164" t="s">
        <v>8</v>
      </c>
      <c r="K16" s="165"/>
    </row>
    <row r="17" spans="1:12" ht="12.75" customHeight="1">
      <c r="A17" s="75" t="s">
        <v>47</v>
      </c>
      <c r="B17" s="76" t="s">
        <v>61</v>
      </c>
      <c r="C17" s="77"/>
      <c r="D17" s="78"/>
      <c r="E17" s="78"/>
      <c r="F17" s="78"/>
      <c r="G17" s="78"/>
      <c r="H17" s="78"/>
      <c r="I17" s="78"/>
      <c r="J17" s="162"/>
      <c r="K17" s="163"/>
    </row>
    <row r="18" spans="1:12" ht="12" customHeight="1">
      <c r="A18" s="33" t="s">
        <v>9</v>
      </c>
      <c r="B18" s="21" t="s">
        <v>10</v>
      </c>
      <c r="C18" s="34" t="s">
        <v>62</v>
      </c>
      <c r="D18" s="36"/>
      <c r="E18" s="100">
        <v>26.17</v>
      </c>
      <c r="F18" s="35">
        <f t="shared" ref="F18:F35" si="1">ROUND(D18*E18,2)</f>
        <v>0</v>
      </c>
      <c r="G18" s="36"/>
      <c r="H18" s="36">
        <f t="shared" ref="H18:H35" si="2">100-G18</f>
        <v>100</v>
      </c>
      <c r="I18" s="35">
        <f>ROUND(F18*H18/100,2)</f>
        <v>0</v>
      </c>
      <c r="J18" s="150"/>
      <c r="K18" s="151"/>
      <c r="L18" s="99"/>
    </row>
    <row r="19" spans="1:12" ht="12" customHeight="1">
      <c r="A19" s="33" t="s">
        <v>11</v>
      </c>
      <c r="B19" s="21" t="s">
        <v>12</v>
      </c>
      <c r="C19" s="34" t="s">
        <v>62</v>
      </c>
      <c r="D19" s="36"/>
      <c r="E19" s="100">
        <v>14.74</v>
      </c>
      <c r="F19" s="35">
        <f t="shared" si="1"/>
        <v>0</v>
      </c>
      <c r="G19" s="36"/>
      <c r="H19" s="36">
        <f t="shared" si="2"/>
        <v>100</v>
      </c>
      <c r="I19" s="35">
        <f t="shared" ref="I19:I35" si="3">ROUND(F19*H19/100,2)</f>
        <v>0</v>
      </c>
      <c r="J19" s="150"/>
      <c r="K19" s="151"/>
      <c r="L19" s="99"/>
    </row>
    <row r="20" spans="1:12" ht="12" customHeight="1">
      <c r="A20" s="33" t="s">
        <v>13</v>
      </c>
      <c r="B20" s="21" t="s">
        <v>14</v>
      </c>
      <c r="C20" s="34" t="s">
        <v>62</v>
      </c>
      <c r="D20" s="36"/>
      <c r="E20" s="100">
        <v>8.91</v>
      </c>
      <c r="F20" s="35">
        <f>ROUND(D20*E20,2)</f>
        <v>0</v>
      </c>
      <c r="G20" s="36"/>
      <c r="H20" s="36">
        <f t="shared" si="2"/>
        <v>100</v>
      </c>
      <c r="I20" s="35">
        <f t="shared" si="3"/>
        <v>0</v>
      </c>
      <c r="J20" s="150"/>
      <c r="K20" s="151"/>
      <c r="L20" s="99"/>
    </row>
    <row r="21" spans="1:12" ht="12" customHeight="1">
      <c r="A21" s="33" t="s">
        <v>15</v>
      </c>
      <c r="B21" s="21" t="s">
        <v>16</v>
      </c>
      <c r="C21" s="34" t="s">
        <v>62</v>
      </c>
      <c r="D21" s="36"/>
      <c r="E21" s="101">
        <v>22.82</v>
      </c>
      <c r="F21" s="35">
        <f>ROUND(D21*E21,2)</f>
        <v>0</v>
      </c>
      <c r="G21" s="36"/>
      <c r="H21" s="36">
        <f t="shared" si="2"/>
        <v>100</v>
      </c>
      <c r="I21" s="35">
        <f t="shared" si="3"/>
        <v>0</v>
      </c>
      <c r="J21" s="150"/>
      <c r="K21" s="151"/>
      <c r="L21" s="99"/>
    </row>
    <row r="22" spans="1:12" ht="12" customHeight="1">
      <c r="A22" s="33" t="s">
        <v>17</v>
      </c>
      <c r="B22" s="21" t="s">
        <v>18</v>
      </c>
      <c r="C22" s="34" t="s">
        <v>62</v>
      </c>
      <c r="D22" s="36"/>
      <c r="E22" s="100">
        <v>5.3</v>
      </c>
      <c r="F22" s="35">
        <f t="shared" si="1"/>
        <v>0</v>
      </c>
      <c r="G22" s="36"/>
      <c r="H22" s="36">
        <f t="shared" si="2"/>
        <v>100</v>
      </c>
      <c r="I22" s="35">
        <f t="shared" si="3"/>
        <v>0</v>
      </c>
      <c r="J22" s="150"/>
      <c r="K22" s="151"/>
      <c r="L22" s="99"/>
    </row>
    <row r="23" spans="1:12" ht="12" customHeight="1">
      <c r="A23" s="33" t="s">
        <v>19</v>
      </c>
      <c r="B23" s="21" t="s">
        <v>73</v>
      </c>
      <c r="C23" s="34" t="s">
        <v>62</v>
      </c>
      <c r="D23" s="36"/>
      <c r="E23" s="100">
        <v>2.12</v>
      </c>
      <c r="F23" s="35">
        <f>ROUND(D23*E23,2)</f>
        <v>0</v>
      </c>
      <c r="G23" s="36"/>
      <c r="H23" s="36">
        <f t="shared" si="2"/>
        <v>100</v>
      </c>
      <c r="I23" s="35">
        <f t="shared" si="3"/>
        <v>0</v>
      </c>
      <c r="J23" s="150"/>
      <c r="K23" s="151"/>
      <c r="L23" s="99"/>
    </row>
    <row r="24" spans="1:12" ht="12" customHeight="1">
      <c r="A24" s="33" t="s">
        <v>20</v>
      </c>
      <c r="B24" s="21" t="s">
        <v>74</v>
      </c>
      <c r="C24" s="34" t="s">
        <v>62</v>
      </c>
      <c r="D24" s="36">
        <v>780</v>
      </c>
      <c r="E24" s="102">
        <v>4.32</v>
      </c>
      <c r="F24" s="35">
        <f>ROUND(D24*E24,2)</f>
        <v>3369.6</v>
      </c>
      <c r="G24" s="36">
        <v>40</v>
      </c>
      <c r="H24" s="36">
        <f t="shared" si="2"/>
        <v>60</v>
      </c>
      <c r="I24" s="35">
        <f t="shared" si="3"/>
        <v>2021.76</v>
      </c>
      <c r="J24" s="150"/>
      <c r="K24" s="151"/>
      <c r="L24" s="99"/>
    </row>
    <row r="25" spans="1:12" ht="12" customHeight="1">
      <c r="A25" s="33" t="s">
        <v>21</v>
      </c>
      <c r="B25" s="21" t="s">
        <v>96</v>
      </c>
      <c r="C25" s="34" t="s">
        <v>62</v>
      </c>
      <c r="D25" s="36">
        <f t="shared" ref="D25:D31" si="4">D18</f>
        <v>0</v>
      </c>
      <c r="E25" s="102">
        <v>28.34</v>
      </c>
      <c r="F25" s="35">
        <f t="shared" ref="F25:F31" si="5">ROUND(D25*E25,2)</f>
        <v>0</v>
      </c>
      <c r="G25" s="36"/>
      <c r="H25" s="36">
        <f t="shared" si="2"/>
        <v>100</v>
      </c>
      <c r="I25" s="35">
        <f t="shared" si="3"/>
        <v>0</v>
      </c>
      <c r="J25" s="150"/>
      <c r="K25" s="151"/>
      <c r="L25" s="99"/>
    </row>
    <row r="26" spans="1:12" ht="12" customHeight="1">
      <c r="A26" s="33" t="s">
        <v>75</v>
      </c>
      <c r="B26" s="21" t="s">
        <v>97</v>
      </c>
      <c r="C26" s="34" t="s">
        <v>62</v>
      </c>
      <c r="D26" s="36">
        <f t="shared" si="4"/>
        <v>0</v>
      </c>
      <c r="E26" s="102">
        <v>16.13</v>
      </c>
      <c r="F26" s="35">
        <f t="shared" si="5"/>
        <v>0</v>
      </c>
      <c r="G26" s="36"/>
      <c r="H26" s="36">
        <f t="shared" si="2"/>
        <v>100</v>
      </c>
      <c r="I26" s="35">
        <f t="shared" si="3"/>
        <v>0</v>
      </c>
      <c r="J26" s="150"/>
      <c r="K26" s="151"/>
    </row>
    <row r="27" spans="1:12" ht="12" customHeight="1">
      <c r="A27" s="33" t="s">
        <v>76</v>
      </c>
      <c r="B27" s="21" t="s">
        <v>98</v>
      </c>
      <c r="C27" s="34" t="s">
        <v>62</v>
      </c>
      <c r="D27" s="36">
        <f t="shared" si="4"/>
        <v>0</v>
      </c>
      <c r="E27" s="102">
        <v>16.68</v>
      </c>
      <c r="F27" s="35">
        <f t="shared" si="5"/>
        <v>0</v>
      </c>
      <c r="G27" s="36"/>
      <c r="H27" s="36">
        <f t="shared" si="2"/>
        <v>100</v>
      </c>
      <c r="I27" s="35">
        <f t="shared" si="3"/>
        <v>0</v>
      </c>
      <c r="J27" s="150"/>
      <c r="K27" s="151"/>
    </row>
    <row r="28" spans="1:12" ht="12" customHeight="1">
      <c r="A28" s="33" t="s">
        <v>91</v>
      </c>
      <c r="B28" s="21" t="s">
        <v>99</v>
      </c>
      <c r="C28" s="34" t="s">
        <v>62</v>
      </c>
      <c r="D28" s="36">
        <f t="shared" si="4"/>
        <v>0</v>
      </c>
      <c r="E28" s="102">
        <v>17.36</v>
      </c>
      <c r="F28" s="35">
        <f t="shared" si="5"/>
        <v>0</v>
      </c>
      <c r="G28" s="36"/>
      <c r="H28" s="36">
        <f t="shared" si="2"/>
        <v>100</v>
      </c>
      <c r="I28" s="35">
        <f t="shared" si="3"/>
        <v>0</v>
      </c>
      <c r="J28" s="150"/>
      <c r="K28" s="151"/>
    </row>
    <row r="29" spans="1:12" ht="12" customHeight="1">
      <c r="A29" s="33" t="s">
        <v>103</v>
      </c>
      <c r="B29" s="21" t="s">
        <v>100</v>
      </c>
      <c r="C29" s="34" t="s">
        <v>62</v>
      </c>
      <c r="D29" s="36">
        <f t="shared" si="4"/>
        <v>0</v>
      </c>
      <c r="E29" s="102">
        <v>14.47</v>
      </c>
      <c r="F29" s="35">
        <f t="shared" si="5"/>
        <v>0</v>
      </c>
      <c r="G29" s="36"/>
      <c r="H29" s="36">
        <f t="shared" si="2"/>
        <v>100</v>
      </c>
      <c r="I29" s="35">
        <f t="shared" si="3"/>
        <v>0</v>
      </c>
      <c r="J29" s="150"/>
      <c r="K29" s="151"/>
    </row>
    <row r="30" spans="1:12" ht="12" customHeight="1">
      <c r="A30" s="33" t="s">
        <v>104</v>
      </c>
      <c r="B30" s="21" t="s">
        <v>101</v>
      </c>
      <c r="C30" s="34" t="s">
        <v>62</v>
      </c>
      <c r="D30" s="36">
        <f t="shared" si="4"/>
        <v>0</v>
      </c>
      <c r="E30" s="102">
        <v>11.72</v>
      </c>
      <c r="F30" s="35">
        <f t="shared" si="5"/>
        <v>0</v>
      </c>
      <c r="G30" s="36"/>
      <c r="H30" s="36">
        <f t="shared" si="2"/>
        <v>100</v>
      </c>
      <c r="I30" s="35">
        <f t="shared" si="3"/>
        <v>0</v>
      </c>
      <c r="J30" s="150"/>
      <c r="K30" s="151"/>
    </row>
    <row r="31" spans="1:12" ht="12" customHeight="1">
      <c r="A31" s="33" t="s">
        <v>105</v>
      </c>
      <c r="B31" s="21" t="s">
        <v>102</v>
      </c>
      <c r="C31" s="34" t="s">
        <v>62</v>
      </c>
      <c r="D31" s="36">
        <f t="shared" si="4"/>
        <v>780</v>
      </c>
      <c r="E31" s="102">
        <v>19.920000000000002</v>
      </c>
      <c r="F31" s="35">
        <f t="shared" si="5"/>
        <v>15537.6</v>
      </c>
      <c r="G31" s="36">
        <v>40</v>
      </c>
      <c r="H31" s="36">
        <f t="shared" si="2"/>
        <v>60</v>
      </c>
      <c r="I31" s="35">
        <f t="shared" si="3"/>
        <v>9322.56</v>
      </c>
      <c r="J31" s="150"/>
      <c r="K31" s="151"/>
    </row>
    <row r="32" spans="1:12" ht="12" customHeight="1">
      <c r="A32" s="33" t="s">
        <v>106</v>
      </c>
      <c r="B32" s="21" t="s">
        <v>71</v>
      </c>
      <c r="C32" s="34" t="s">
        <v>63</v>
      </c>
      <c r="D32" s="36"/>
      <c r="E32" s="23">
        <v>2.46</v>
      </c>
      <c r="F32" s="35">
        <f>ROUND(D32*E32,2)</f>
        <v>0</v>
      </c>
      <c r="G32" s="36"/>
      <c r="H32" s="36">
        <f t="shared" si="2"/>
        <v>100</v>
      </c>
      <c r="I32" s="35">
        <f t="shared" si="3"/>
        <v>0</v>
      </c>
      <c r="J32" s="150"/>
      <c r="K32" s="151"/>
    </row>
    <row r="33" spans="1:11" ht="12" customHeight="1">
      <c r="A33" s="33" t="s">
        <v>107</v>
      </c>
      <c r="B33" s="21" t="s">
        <v>22</v>
      </c>
      <c r="C33" s="34" t="s">
        <v>64</v>
      </c>
      <c r="D33" s="36"/>
      <c r="E33" s="23">
        <v>6.36</v>
      </c>
      <c r="F33" s="35">
        <f t="shared" si="1"/>
        <v>0</v>
      </c>
      <c r="G33" s="36"/>
      <c r="H33" s="36">
        <f t="shared" si="2"/>
        <v>100</v>
      </c>
      <c r="I33" s="35">
        <f t="shared" si="3"/>
        <v>0</v>
      </c>
      <c r="J33" s="150"/>
      <c r="K33" s="151"/>
    </row>
    <row r="34" spans="1:11" ht="12" customHeight="1">
      <c r="A34" s="33" t="s">
        <v>108</v>
      </c>
      <c r="B34" s="21" t="s">
        <v>92</v>
      </c>
      <c r="C34" s="34" t="s">
        <v>63</v>
      </c>
      <c r="D34" s="36"/>
      <c r="E34" s="23">
        <v>1.96</v>
      </c>
      <c r="F34" s="35">
        <f t="shared" si="1"/>
        <v>0</v>
      </c>
      <c r="G34" s="36"/>
      <c r="H34" s="36">
        <f t="shared" si="2"/>
        <v>100</v>
      </c>
      <c r="I34" s="35">
        <f t="shared" si="3"/>
        <v>0</v>
      </c>
      <c r="J34" s="160"/>
      <c r="K34" s="161"/>
    </row>
    <row r="35" spans="1:11" ht="12" customHeight="1">
      <c r="A35" s="33" t="s">
        <v>109</v>
      </c>
      <c r="B35" s="21" t="s">
        <v>77</v>
      </c>
      <c r="C35" s="34" t="s">
        <v>62</v>
      </c>
      <c r="D35" s="36"/>
      <c r="E35" s="22">
        <f>ROUND(28.33*0.3,2)</f>
        <v>8.5</v>
      </c>
      <c r="F35" s="35">
        <f t="shared" si="1"/>
        <v>0</v>
      </c>
      <c r="G35" s="36"/>
      <c r="H35" s="36">
        <f t="shared" si="2"/>
        <v>100</v>
      </c>
      <c r="I35" s="35">
        <f t="shared" si="3"/>
        <v>0</v>
      </c>
      <c r="J35" s="150"/>
      <c r="K35" s="151"/>
    </row>
    <row r="36" spans="1:11" ht="12.75" customHeight="1">
      <c r="A36" s="20"/>
      <c r="B36" s="152" t="s">
        <v>23</v>
      </c>
      <c r="C36" s="153"/>
      <c r="D36" s="153"/>
      <c r="E36" s="154"/>
      <c r="F36" s="37">
        <f>SUM(F18:F35)</f>
        <v>18907.2</v>
      </c>
      <c r="G36" s="62"/>
      <c r="H36" s="23"/>
      <c r="I36" s="37">
        <f>SUM(I18:I35)</f>
        <v>11344.32</v>
      </c>
      <c r="J36" s="150"/>
      <c r="K36" s="151"/>
    </row>
    <row r="37" spans="1:11" ht="12.75" customHeight="1">
      <c r="A37" s="75" t="s">
        <v>48</v>
      </c>
      <c r="B37" s="76" t="s">
        <v>65</v>
      </c>
      <c r="C37" s="78"/>
      <c r="D37" s="78"/>
      <c r="E37" s="78"/>
      <c r="F37" s="79"/>
      <c r="G37" s="78"/>
      <c r="H37" s="78"/>
      <c r="I37" s="79"/>
      <c r="J37" s="80"/>
      <c r="K37" s="81"/>
    </row>
    <row r="38" spans="1:11" ht="12" customHeight="1">
      <c r="A38" s="33" t="s">
        <v>24</v>
      </c>
      <c r="B38" s="56" t="s">
        <v>78</v>
      </c>
      <c r="C38" s="57"/>
      <c r="D38" s="58"/>
      <c r="E38" s="60"/>
      <c r="F38" s="39">
        <v>0</v>
      </c>
      <c r="G38" s="27"/>
      <c r="H38" s="61"/>
      <c r="I38" s="35">
        <v>0</v>
      </c>
      <c r="J38" s="150"/>
      <c r="K38" s="151"/>
    </row>
    <row r="39" spans="1:11" ht="12" customHeight="1">
      <c r="A39" s="33" t="s">
        <v>25</v>
      </c>
      <c r="B39" s="56" t="s">
        <v>79</v>
      </c>
      <c r="C39" s="57"/>
      <c r="D39" s="59"/>
      <c r="E39" s="23"/>
      <c r="F39" s="35">
        <v>0</v>
      </c>
      <c r="G39" s="27"/>
      <c r="H39" s="61"/>
      <c r="I39" s="35">
        <v>0</v>
      </c>
      <c r="J39" s="150"/>
      <c r="K39" s="151"/>
    </row>
    <row r="40" spans="1:11" ht="12.75" customHeight="1">
      <c r="A40" s="20"/>
      <c r="B40" s="152" t="s">
        <v>26</v>
      </c>
      <c r="C40" s="153"/>
      <c r="D40" s="153"/>
      <c r="E40" s="154"/>
      <c r="F40" s="37">
        <f>SUM(F38:F39)</f>
        <v>0</v>
      </c>
      <c r="G40" s="62"/>
      <c r="H40" s="23"/>
      <c r="I40" s="40">
        <f>SUM(I38:I39)</f>
        <v>0</v>
      </c>
      <c r="J40" s="150"/>
      <c r="K40" s="151"/>
    </row>
    <row r="41" spans="1:11" ht="12.75" customHeight="1">
      <c r="A41" s="75" t="s">
        <v>50</v>
      </c>
      <c r="B41" s="76" t="s">
        <v>93</v>
      </c>
      <c r="C41" s="82"/>
      <c r="D41" s="82"/>
      <c r="E41" s="82"/>
      <c r="F41" s="83"/>
      <c r="G41" s="82"/>
      <c r="H41" s="82"/>
      <c r="I41" s="83"/>
      <c r="J41" s="84"/>
      <c r="K41" s="85"/>
    </row>
    <row r="42" spans="1:11" ht="12.75" customHeight="1">
      <c r="A42" s="20"/>
      <c r="B42" s="152" t="s">
        <v>27</v>
      </c>
      <c r="C42" s="153"/>
      <c r="D42" s="153"/>
      <c r="E42" s="154"/>
      <c r="F42" s="37">
        <v>5442</v>
      </c>
      <c r="G42" s="62"/>
      <c r="H42" s="23"/>
      <c r="I42" s="37">
        <f>F42</f>
        <v>5442</v>
      </c>
      <c r="J42" s="150"/>
      <c r="K42" s="151"/>
    </row>
    <row r="43" spans="1:11" ht="12.75" customHeight="1">
      <c r="A43" s="75" t="s">
        <v>49</v>
      </c>
      <c r="B43" s="76" t="s">
        <v>94</v>
      </c>
      <c r="C43" s="84"/>
      <c r="D43" s="84"/>
      <c r="E43" s="78"/>
      <c r="F43" s="86"/>
      <c r="G43" s="80"/>
      <c r="H43" s="80"/>
      <c r="I43" s="86"/>
      <c r="J43" s="80"/>
      <c r="K43" s="81"/>
    </row>
    <row r="44" spans="1:11" ht="12.75" customHeight="1">
      <c r="A44" s="20"/>
      <c r="B44" s="152" t="s">
        <v>29</v>
      </c>
      <c r="C44" s="153"/>
      <c r="D44" s="153"/>
      <c r="E44" s="154"/>
      <c r="F44" s="37">
        <v>0</v>
      </c>
      <c r="G44" s="62"/>
      <c r="H44" s="23"/>
      <c r="I44" s="37">
        <f>F44</f>
        <v>0</v>
      </c>
      <c r="J44" s="150"/>
      <c r="K44" s="151"/>
    </row>
    <row r="45" spans="1:11" ht="12.75" customHeight="1">
      <c r="A45" s="75" t="s">
        <v>51</v>
      </c>
      <c r="B45" s="76" t="s">
        <v>95</v>
      </c>
      <c r="C45" s="84"/>
      <c r="D45" s="84"/>
      <c r="E45" s="78"/>
      <c r="F45" s="86"/>
      <c r="G45" s="80"/>
      <c r="H45" s="80"/>
      <c r="I45" s="86"/>
      <c r="J45" s="80"/>
      <c r="K45" s="81"/>
    </row>
    <row r="46" spans="1:11" ht="12.75" customHeight="1">
      <c r="A46" s="20"/>
      <c r="B46" s="152" t="s">
        <v>30</v>
      </c>
      <c r="C46" s="153"/>
      <c r="D46" s="153"/>
      <c r="E46" s="154"/>
      <c r="F46" s="37">
        <v>0</v>
      </c>
      <c r="G46" s="62"/>
      <c r="H46" s="23"/>
      <c r="I46" s="37">
        <f>F46</f>
        <v>0</v>
      </c>
      <c r="J46" s="150"/>
      <c r="K46" s="151"/>
    </row>
    <row r="47" spans="1:11" ht="12.75" customHeight="1">
      <c r="A47" s="75" t="s">
        <v>52</v>
      </c>
      <c r="B47" s="76" t="s">
        <v>66</v>
      </c>
      <c r="C47" s="87"/>
      <c r="D47" s="80"/>
      <c r="E47" s="80"/>
      <c r="F47" s="86"/>
      <c r="G47" s="80"/>
      <c r="H47" s="80"/>
      <c r="I47" s="86"/>
      <c r="J47" s="80"/>
      <c r="K47" s="81"/>
    </row>
    <row r="48" spans="1:11" ht="12" customHeight="1">
      <c r="A48" s="33" t="s">
        <v>31</v>
      </c>
      <c r="B48" s="21" t="s">
        <v>32</v>
      </c>
      <c r="C48" s="38" t="s">
        <v>28</v>
      </c>
      <c r="D48" s="36"/>
      <c r="E48" s="35">
        <v>3355.33</v>
      </c>
      <c r="F48" s="35">
        <f>D48*E48</f>
        <v>0</v>
      </c>
      <c r="G48" s="36"/>
      <c r="H48" s="36">
        <f>100-G48</f>
        <v>100</v>
      </c>
      <c r="I48" s="35">
        <f>ROUND(F48*H48/100,2)</f>
        <v>0</v>
      </c>
      <c r="J48" s="150"/>
      <c r="K48" s="151"/>
    </row>
    <row r="49" spans="1:11" ht="12.75" customHeight="1">
      <c r="A49" s="20"/>
      <c r="B49" s="152" t="s">
        <v>38</v>
      </c>
      <c r="C49" s="153"/>
      <c r="D49" s="153"/>
      <c r="E49" s="154"/>
      <c r="F49" s="37">
        <f>F48</f>
        <v>0</v>
      </c>
      <c r="G49" s="62"/>
      <c r="H49" s="23"/>
      <c r="I49" s="37">
        <f>I48</f>
        <v>0</v>
      </c>
      <c r="J49" s="150"/>
      <c r="K49" s="151"/>
    </row>
    <row r="50" spans="1:11" ht="12.75" customHeight="1">
      <c r="A50" s="75" t="s">
        <v>53</v>
      </c>
      <c r="B50" s="76" t="s">
        <v>67</v>
      </c>
      <c r="C50" s="87"/>
      <c r="D50" s="80"/>
      <c r="E50" s="80"/>
      <c r="F50" s="86"/>
      <c r="G50" s="80"/>
      <c r="H50" s="80"/>
      <c r="I50" s="86"/>
      <c r="J50" s="80"/>
      <c r="K50" s="81"/>
    </row>
    <row r="51" spans="1:11" ht="12" customHeight="1">
      <c r="A51" s="33" t="s">
        <v>34</v>
      </c>
      <c r="B51" s="21" t="s">
        <v>35</v>
      </c>
      <c r="C51" s="38" t="s">
        <v>28</v>
      </c>
      <c r="D51" s="36"/>
      <c r="E51" s="35">
        <v>5150.3500000000004</v>
      </c>
      <c r="F51" s="35">
        <f>D51*E51</f>
        <v>0</v>
      </c>
      <c r="G51" s="36"/>
      <c r="H51" s="36">
        <f>100-G51</f>
        <v>100</v>
      </c>
      <c r="I51" s="35">
        <f>ROUND(F51*H51/100,2)</f>
        <v>0</v>
      </c>
      <c r="J51" s="150"/>
      <c r="K51" s="151"/>
    </row>
    <row r="52" spans="1:11" ht="12.75" customHeight="1" thickBot="1">
      <c r="A52" s="41"/>
      <c r="B52" s="155" t="s">
        <v>33</v>
      </c>
      <c r="C52" s="156"/>
      <c r="D52" s="156"/>
      <c r="E52" s="157"/>
      <c r="F52" s="42">
        <f>F51</f>
        <v>0</v>
      </c>
      <c r="G52" s="64"/>
      <c r="H52" s="65"/>
      <c r="I52" s="42">
        <f>I51</f>
        <v>0</v>
      </c>
      <c r="J52" s="158"/>
      <c r="K52" s="159"/>
    </row>
    <row r="53" spans="1:11" ht="22.5" customHeight="1" thickBot="1">
      <c r="A53" s="63"/>
      <c r="B53" s="66"/>
      <c r="C53" s="144" t="s">
        <v>142</v>
      </c>
      <c r="D53" s="144"/>
      <c r="E53" s="144"/>
      <c r="F53" s="88">
        <f>ROUND((F36+F40+F42+F44+F46+F49+F52),0)</f>
        <v>24349</v>
      </c>
      <c r="G53" s="145" t="s">
        <v>143</v>
      </c>
      <c r="H53" s="146"/>
      <c r="I53" s="89">
        <f>ROUND((I36+I40+I42+I44+I46+I49+I52),0)</f>
        <v>16786</v>
      </c>
      <c r="J53" s="147"/>
      <c r="K53" s="148"/>
    </row>
    <row r="54" spans="1:11" ht="4.5" customHeight="1">
      <c r="A54" s="43"/>
      <c r="B54" s="44"/>
      <c r="C54" s="45"/>
    </row>
    <row r="55" spans="1:11" ht="12.75" customHeight="1">
      <c r="B55" s="55" t="s">
        <v>70</v>
      </c>
    </row>
    <row r="56" spans="1:11" ht="12.75" customHeight="1">
      <c r="B56" s="186" t="s">
        <v>183</v>
      </c>
      <c r="C56" s="186"/>
      <c r="D56" s="186"/>
      <c r="E56" s="186"/>
      <c r="F56" s="186"/>
      <c r="G56" s="186"/>
      <c r="H56" s="186"/>
      <c r="I56" s="186"/>
      <c r="J56" s="186"/>
      <c r="K56" s="186"/>
    </row>
    <row r="57" spans="1:11" ht="12.75" customHeight="1">
      <c r="B57" s="186"/>
      <c r="C57" s="186"/>
      <c r="D57" s="186"/>
      <c r="E57" s="186"/>
      <c r="F57" s="186"/>
      <c r="G57" s="186"/>
      <c r="H57" s="186"/>
      <c r="I57" s="186"/>
      <c r="J57" s="186"/>
      <c r="K57" s="186"/>
    </row>
    <row r="58" spans="1:11" ht="12.75" customHeight="1">
      <c r="B58" s="186"/>
      <c r="C58" s="186"/>
      <c r="D58" s="186"/>
      <c r="E58" s="186"/>
      <c r="F58" s="186"/>
      <c r="G58" s="186"/>
      <c r="H58" s="186"/>
      <c r="I58" s="186"/>
      <c r="J58" s="186"/>
      <c r="K58" s="186"/>
    </row>
    <row r="65" spans="2:11" s="46" customFormat="1" ht="12.75" customHeight="1">
      <c r="B65" s="47"/>
      <c r="C65" s="48"/>
      <c r="D65" s="4"/>
      <c r="E65" s="4"/>
      <c r="F65" s="4"/>
      <c r="G65" s="4"/>
      <c r="H65" s="4"/>
      <c r="I65" s="4"/>
      <c r="J65" s="4"/>
      <c r="K65" s="4"/>
    </row>
    <row r="66" spans="2:11" s="46" customFormat="1" ht="12.75" customHeight="1">
      <c r="B66" s="47"/>
      <c r="C66" s="48"/>
      <c r="D66" s="4"/>
      <c r="E66" s="4"/>
      <c r="F66" s="4"/>
      <c r="G66" s="4"/>
      <c r="H66" s="4"/>
      <c r="I66" s="4"/>
      <c r="J66" s="4"/>
      <c r="K66" s="4"/>
    </row>
    <row r="67" spans="2:11" s="46" customFormat="1" ht="12.75" customHeight="1">
      <c r="B67" s="47"/>
      <c r="C67" s="48"/>
      <c r="D67" s="4"/>
      <c r="E67" s="4"/>
      <c r="F67" s="4"/>
      <c r="G67" s="4"/>
      <c r="H67" s="4"/>
      <c r="I67" s="4"/>
      <c r="J67" s="4"/>
      <c r="K67" s="4"/>
    </row>
    <row r="68" spans="2:11" s="46" customFormat="1" ht="12.75" customHeight="1">
      <c r="B68" s="47"/>
      <c r="C68" s="48"/>
      <c r="D68" s="4"/>
      <c r="E68" s="4"/>
      <c r="F68" s="4"/>
      <c r="G68" s="4"/>
      <c r="H68" s="4"/>
      <c r="I68" s="4"/>
      <c r="J68" s="4"/>
      <c r="K68" s="4"/>
    </row>
    <row r="69" spans="2:11" s="46" customFormat="1" ht="12.75" customHeight="1">
      <c r="B69" s="47"/>
      <c r="C69" s="48"/>
      <c r="D69" s="4"/>
      <c r="E69" s="4"/>
      <c r="F69" s="4"/>
      <c r="G69" s="4"/>
      <c r="H69" s="4"/>
      <c r="I69" s="4"/>
      <c r="J69" s="4"/>
      <c r="K69" s="4"/>
    </row>
    <row r="70" spans="2:11" s="46" customFormat="1" ht="12.75" customHeight="1">
      <c r="B70" s="47"/>
      <c r="C70" s="48"/>
      <c r="D70" s="4"/>
      <c r="E70" s="4"/>
      <c r="F70" s="4"/>
      <c r="G70" s="4"/>
      <c r="H70" s="4"/>
      <c r="I70" s="4"/>
      <c r="J70" s="4"/>
      <c r="K70" s="4"/>
    </row>
    <row r="71" spans="2:11" s="46" customFormat="1" ht="12.75" customHeight="1">
      <c r="B71" s="47"/>
      <c r="C71" s="48"/>
      <c r="D71" s="4"/>
      <c r="E71" s="4"/>
      <c r="F71" s="4"/>
      <c r="G71" s="4"/>
      <c r="H71" s="4"/>
      <c r="I71" s="4"/>
      <c r="J71" s="4"/>
      <c r="K71" s="4"/>
    </row>
    <row r="72" spans="2:11" s="46" customFormat="1" ht="12.75" customHeight="1">
      <c r="B72" s="47"/>
      <c r="C72" s="48"/>
      <c r="D72" s="4"/>
      <c r="E72" s="4"/>
      <c r="F72" s="4"/>
      <c r="G72" s="4"/>
      <c r="H72" s="4"/>
      <c r="I72" s="4"/>
      <c r="J72" s="4"/>
      <c r="K72" s="4"/>
    </row>
    <row r="73" spans="2:11" s="46" customFormat="1" ht="12.75" customHeight="1">
      <c r="B73" s="47"/>
      <c r="C73" s="48"/>
      <c r="D73" s="4"/>
      <c r="E73" s="4"/>
      <c r="F73" s="4"/>
      <c r="G73" s="4"/>
      <c r="H73" s="4"/>
      <c r="I73" s="4"/>
      <c r="J73" s="4"/>
      <c r="K73" s="4"/>
    </row>
    <row r="74" spans="2:11" s="46" customFormat="1" ht="12.75" customHeight="1">
      <c r="B74" s="47"/>
      <c r="C74" s="48"/>
      <c r="D74" s="4"/>
      <c r="E74" s="4"/>
      <c r="F74" s="4"/>
      <c r="G74" s="4"/>
      <c r="H74" s="4"/>
      <c r="I74" s="4"/>
      <c r="J74" s="4"/>
      <c r="K74" s="4"/>
    </row>
    <row r="75" spans="2:11" s="46" customFormat="1" ht="12.75" customHeight="1">
      <c r="B75" s="47"/>
      <c r="C75" s="48"/>
      <c r="D75" s="4"/>
      <c r="E75" s="4"/>
      <c r="F75" s="4"/>
      <c r="G75" s="4"/>
      <c r="H75" s="4"/>
      <c r="I75" s="4"/>
      <c r="J75" s="4"/>
      <c r="K75" s="4"/>
    </row>
    <row r="76" spans="2:11" s="46" customFormat="1" ht="12.75" customHeight="1">
      <c r="B76" s="47"/>
      <c r="C76" s="48"/>
      <c r="D76" s="4"/>
      <c r="E76" s="4"/>
      <c r="F76" s="4"/>
      <c r="G76" s="4"/>
      <c r="H76" s="4"/>
      <c r="I76" s="4"/>
      <c r="J76" s="4"/>
      <c r="K76" s="4"/>
    </row>
    <row r="77" spans="2:11" s="46" customFormat="1" ht="12.75" customHeight="1">
      <c r="B77" s="47"/>
      <c r="C77" s="48"/>
      <c r="D77" s="4"/>
      <c r="E77" s="4"/>
      <c r="F77" s="4"/>
      <c r="G77" s="4"/>
      <c r="H77" s="4"/>
      <c r="I77" s="4"/>
      <c r="J77" s="4"/>
      <c r="K77" s="4"/>
    </row>
    <row r="78" spans="2:11" s="46" customFormat="1" ht="12.75" customHeight="1">
      <c r="B78" s="47"/>
      <c r="C78" s="48"/>
      <c r="D78" s="4"/>
      <c r="E78" s="4"/>
      <c r="F78" s="4"/>
      <c r="G78" s="4"/>
      <c r="H78" s="4"/>
      <c r="I78" s="4"/>
      <c r="J78" s="4"/>
      <c r="K78" s="4"/>
    </row>
    <row r="79" spans="2:11" s="46" customFormat="1" ht="12.75" customHeight="1">
      <c r="B79" s="47"/>
      <c r="C79" s="48"/>
      <c r="D79" s="4"/>
      <c r="E79" s="4"/>
      <c r="F79" s="4"/>
      <c r="G79" s="4"/>
      <c r="H79" s="4"/>
      <c r="I79" s="4"/>
      <c r="J79" s="4"/>
      <c r="K79" s="4"/>
    </row>
    <row r="80" spans="2:11" s="46" customFormat="1" ht="12.75" customHeight="1">
      <c r="B80" s="47"/>
      <c r="C80" s="48"/>
      <c r="D80" s="4"/>
      <c r="E80" s="4"/>
      <c r="F80" s="4"/>
      <c r="G80" s="4"/>
      <c r="H80" s="4"/>
      <c r="I80" s="4"/>
      <c r="J80" s="4"/>
      <c r="K80" s="4"/>
    </row>
    <row r="81" spans="2:11" s="46" customFormat="1" ht="12.75" customHeight="1">
      <c r="B81" s="47"/>
      <c r="C81" s="48"/>
      <c r="D81" s="4"/>
      <c r="E81" s="4"/>
      <c r="F81" s="4"/>
      <c r="G81" s="4"/>
      <c r="H81" s="4"/>
      <c r="I81" s="4"/>
      <c r="J81" s="4"/>
      <c r="K81" s="4"/>
    </row>
    <row r="82" spans="2:11" s="46" customFormat="1" ht="12.75" customHeight="1">
      <c r="B82" s="47"/>
      <c r="C82" s="48"/>
      <c r="D82" s="4"/>
      <c r="E82" s="4"/>
      <c r="F82" s="4"/>
      <c r="G82" s="4"/>
      <c r="H82" s="4"/>
      <c r="I82" s="4"/>
      <c r="J82" s="4"/>
      <c r="K82" s="4"/>
    </row>
    <row r="83" spans="2:11" s="46" customFormat="1" ht="12.75" customHeight="1">
      <c r="B83" s="47"/>
      <c r="C83" s="48"/>
      <c r="D83" s="4"/>
      <c r="E83" s="4"/>
      <c r="F83" s="4"/>
      <c r="G83" s="4"/>
      <c r="H83" s="4"/>
      <c r="I83" s="4"/>
      <c r="J83" s="4"/>
      <c r="K83" s="4"/>
    </row>
    <row r="84" spans="2:11" s="46" customFormat="1" ht="12.75" customHeight="1">
      <c r="B84" s="47"/>
      <c r="C84" s="48"/>
      <c r="D84" s="4"/>
      <c r="E84" s="4"/>
      <c r="F84" s="4"/>
      <c r="G84" s="4"/>
      <c r="H84" s="4"/>
      <c r="I84" s="4"/>
      <c r="J84" s="4"/>
      <c r="K84" s="4"/>
    </row>
    <row r="85" spans="2:11" s="46" customFormat="1" ht="12.75" customHeight="1">
      <c r="B85" s="47"/>
      <c r="C85" s="48"/>
      <c r="D85" s="4"/>
      <c r="E85" s="4"/>
      <c r="F85" s="4"/>
      <c r="G85" s="4"/>
      <c r="H85" s="4"/>
      <c r="I85" s="4"/>
      <c r="J85" s="4"/>
      <c r="K85" s="4"/>
    </row>
    <row r="86" spans="2:11" s="46" customFormat="1" ht="12.75" customHeight="1">
      <c r="B86" s="47"/>
      <c r="C86" s="48"/>
      <c r="D86" s="4"/>
      <c r="E86" s="4"/>
      <c r="F86" s="4"/>
      <c r="G86" s="4"/>
      <c r="H86" s="4"/>
      <c r="I86" s="4"/>
      <c r="J86" s="4"/>
      <c r="K86" s="4"/>
    </row>
    <row r="87" spans="2:11" s="46" customFormat="1" ht="12.75" customHeight="1">
      <c r="B87" s="47"/>
      <c r="C87" s="48"/>
      <c r="D87" s="4"/>
      <c r="E87" s="4"/>
      <c r="F87" s="4"/>
      <c r="G87" s="4"/>
      <c r="H87" s="4"/>
      <c r="I87" s="4"/>
      <c r="J87" s="4"/>
      <c r="K87" s="4"/>
    </row>
    <row r="88" spans="2:11" s="46" customFormat="1" ht="12.75" customHeight="1">
      <c r="B88" s="47"/>
      <c r="C88" s="48"/>
      <c r="D88" s="4"/>
      <c r="E88" s="4"/>
      <c r="F88" s="4"/>
      <c r="G88" s="4"/>
      <c r="H88" s="4"/>
      <c r="I88" s="4"/>
      <c r="J88" s="4"/>
      <c r="K88" s="4"/>
    </row>
    <row r="89" spans="2:11" s="46" customFormat="1" ht="12.75" customHeight="1">
      <c r="B89" s="47"/>
      <c r="C89" s="48"/>
      <c r="D89" s="4"/>
      <c r="E89" s="4"/>
      <c r="F89" s="4"/>
      <c r="G89" s="4"/>
      <c r="H89" s="4"/>
      <c r="I89" s="4"/>
      <c r="J89" s="4"/>
      <c r="K89" s="4"/>
    </row>
    <row r="90" spans="2:11" s="46" customFormat="1" ht="12.75" customHeight="1">
      <c r="B90" s="47"/>
      <c r="C90" s="48"/>
      <c r="D90" s="4"/>
      <c r="E90" s="4"/>
      <c r="F90" s="4"/>
      <c r="G90" s="4"/>
      <c r="H90" s="4"/>
      <c r="I90" s="4"/>
      <c r="J90" s="4"/>
      <c r="K90" s="4"/>
    </row>
    <row r="91" spans="2:11" s="46" customFormat="1" ht="12.75" customHeight="1">
      <c r="B91" s="47"/>
      <c r="C91" s="48"/>
      <c r="D91" s="4"/>
      <c r="E91" s="4"/>
      <c r="F91" s="4"/>
      <c r="G91" s="4"/>
      <c r="H91" s="4"/>
      <c r="I91" s="4"/>
      <c r="J91" s="4"/>
      <c r="K91" s="4"/>
    </row>
    <row r="92" spans="2:11" s="46" customFormat="1" ht="12.75" customHeight="1">
      <c r="B92" s="47"/>
      <c r="C92" s="48"/>
      <c r="D92" s="4"/>
      <c r="E92" s="4"/>
      <c r="F92" s="4"/>
      <c r="G92" s="4"/>
      <c r="H92" s="4"/>
      <c r="I92" s="4"/>
      <c r="J92" s="4"/>
      <c r="K92" s="4"/>
    </row>
    <row r="93" spans="2:11" s="46" customFormat="1" ht="12.75" customHeight="1">
      <c r="B93" s="47"/>
      <c r="C93" s="48"/>
      <c r="D93" s="4"/>
      <c r="E93" s="4"/>
      <c r="F93" s="4"/>
      <c r="G93" s="4"/>
      <c r="H93" s="4"/>
      <c r="I93" s="4"/>
      <c r="J93" s="4"/>
      <c r="K93" s="4"/>
    </row>
    <row r="94" spans="2:11" s="46" customFormat="1" ht="12.75" customHeight="1">
      <c r="B94" s="47"/>
      <c r="C94" s="48"/>
      <c r="D94" s="4"/>
      <c r="E94" s="4"/>
      <c r="F94" s="4"/>
      <c r="G94" s="4"/>
      <c r="H94" s="4"/>
      <c r="I94" s="4"/>
      <c r="J94" s="4"/>
      <c r="K94" s="4"/>
    </row>
    <row r="95" spans="2:11" s="46" customFormat="1" ht="12.75" customHeight="1">
      <c r="B95" s="47"/>
      <c r="C95" s="48"/>
      <c r="D95" s="4"/>
      <c r="E95" s="4"/>
      <c r="F95" s="4"/>
      <c r="G95" s="4"/>
      <c r="H95" s="4"/>
      <c r="I95" s="4"/>
      <c r="J95" s="4"/>
      <c r="K95" s="4"/>
    </row>
    <row r="96" spans="2:11" s="46" customFormat="1" ht="12.75" customHeight="1">
      <c r="B96" s="47"/>
      <c r="C96" s="48"/>
      <c r="D96" s="4"/>
      <c r="E96" s="4"/>
      <c r="F96" s="4"/>
      <c r="G96" s="4"/>
      <c r="H96" s="4"/>
      <c r="I96" s="4"/>
      <c r="J96" s="4"/>
      <c r="K96" s="4"/>
    </row>
    <row r="97" spans="2:11" s="46" customFormat="1" ht="12.75" customHeight="1">
      <c r="B97" s="47"/>
      <c r="C97" s="48"/>
      <c r="D97" s="4"/>
      <c r="E97" s="4"/>
      <c r="F97" s="4"/>
      <c r="G97" s="4"/>
      <c r="H97" s="4"/>
      <c r="I97" s="4"/>
      <c r="J97" s="4"/>
      <c r="K97" s="4"/>
    </row>
    <row r="98" spans="2:11" s="46" customFormat="1" ht="12.75" customHeight="1">
      <c r="B98" s="47"/>
      <c r="C98" s="48"/>
      <c r="D98" s="4"/>
      <c r="E98" s="4"/>
      <c r="F98" s="4"/>
      <c r="G98" s="4"/>
      <c r="H98" s="4"/>
      <c r="I98" s="4"/>
      <c r="J98" s="4"/>
      <c r="K98" s="4"/>
    </row>
    <row r="99" spans="2:11" s="46" customFormat="1" ht="12.75" customHeight="1">
      <c r="B99" s="47"/>
      <c r="C99" s="48"/>
      <c r="D99" s="4"/>
      <c r="E99" s="4"/>
      <c r="F99" s="4"/>
      <c r="G99" s="4"/>
      <c r="H99" s="4"/>
      <c r="I99" s="4"/>
      <c r="J99" s="4"/>
      <c r="K99" s="4"/>
    </row>
    <row r="100" spans="2:11" s="46" customFormat="1" ht="12.75" customHeight="1">
      <c r="B100" s="47"/>
      <c r="C100" s="48"/>
      <c r="D100" s="4"/>
      <c r="E100" s="4"/>
      <c r="F100" s="4"/>
      <c r="G100" s="4"/>
      <c r="H100" s="4"/>
      <c r="I100" s="4"/>
      <c r="J100" s="4"/>
      <c r="K100" s="4"/>
    </row>
    <row r="101" spans="2:11" s="46" customFormat="1" ht="12.75" customHeight="1">
      <c r="B101" s="47"/>
      <c r="C101" s="48"/>
      <c r="D101" s="4"/>
      <c r="E101" s="4"/>
      <c r="F101" s="4"/>
      <c r="G101" s="4"/>
      <c r="H101" s="4"/>
      <c r="I101" s="4"/>
      <c r="J101" s="4"/>
      <c r="K101" s="4"/>
    </row>
    <row r="102" spans="2:11" s="46" customFormat="1" ht="12.75" customHeight="1">
      <c r="B102" s="47"/>
      <c r="C102" s="48"/>
      <c r="D102" s="4"/>
      <c r="E102" s="4"/>
      <c r="F102" s="4"/>
      <c r="G102" s="4"/>
      <c r="H102" s="4"/>
      <c r="I102" s="4"/>
      <c r="J102" s="4"/>
      <c r="K102" s="4"/>
    </row>
    <row r="103" spans="2:11" s="46" customFormat="1" ht="12.75" customHeight="1">
      <c r="B103" s="47"/>
      <c r="C103" s="48"/>
      <c r="D103" s="4"/>
      <c r="E103" s="4"/>
      <c r="F103" s="4"/>
      <c r="G103" s="4"/>
      <c r="H103" s="4"/>
      <c r="I103" s="4"/>
      <c r="J103" s="4"/>
      <c r="K103" s="4"/>
    </row>
    <row r="104" spans="2:11" s="46" customFormat="1" ht="12.75" customHeight="1">
      <c r="B104" s="47"/>
      <c r="C104" s="48"/>
      <c r="D104" s="4"/>
      <c r="E104" s="4"/>
      <c r="F104" s="4"/>
      <c r="G104" s="4"/>
      <c r="H104" s="4"/>
      <c r="I104" s="4"/>
      <c r="J104" s="4"/>
      <c r="K104" s="4"/>
    </row>
    <row r="105" spans="2:11" s="46" customFormat="1" ht="12.75" customHeight="1">
      <c r="B105" s="47"/>
      <c r="C105" s="48"/>
      <c r="D105" s="4"/>
      <c r="E105" s="4"/>
      <c r="F105" s="4"/>
      <c r="G105" s="4"/>
      <c r="H105" s="4"/>
      <c r="I105" s="4"/>
      <c r="J105" s="4"/>
      <c r="K105" s="4"/>
    </row>
    <row r="106" spans="2:11" s="46" customFormat="1" ht="12.75" customHeight="1">
      <c r="B106" s="47"/>
      <c r="C106" s="48"/>
      <c r="D106" s="4"/>
      <c r="E106" s="4"/>
      <c r="F106" s="4"/>
      <c r="G106" s="4"/>
      <c r="H106" s="4"/>
      <c r="I106" s="4"/>
      <c r="J106" s="4"/>
      <c r="K106" s="4"/>
    </row>
    <row r="107" spans="2:11" s="46" customFormat="1" ht="12.75" customHeight="1">
      <c r="B107" s="47"/>
      <c r="C107" s="48"/>
      <c r="D107" s="4"/>
      <c r="E107" s="4"/>
      <c r="F107" s="4"/>
      <c r="G107" s="4"/>
      <c r="H107" s="4"/>
      <c r="I107" s="4"/>
      <c r="J107" s="4"/>
      <c r="K107" s="4"/>
    </row>
    <row r="108" spans="2:11" s="46" customFormat="1" ht="12.75" customHeight="1">
      <c r="B108" s="47"/>
      <c r="C108" s="48"/>
      <c r="D108" s="4"/>
      <c r="E108" s="4"/>
      <c r="F108" s="4"/>
      <c r="G108" s="4"/>
      <c r="H108" s="4"/>
      <c r="I108" s="4"/>
      <c r="J108" s="4"/>
      <c r="K108" s="4"/>
    </row>
    <row r="109" spans="2:11" s="46" customFormat="1" ht="12.75" customHeight="1">
      <c r="B109" s="47"/>
      <c r="C109" s="48"/>
      <c r="D109" s="4"/>
      <c r="E109" s="4"/>
      <c r="F109" s="4"/>
      <c r="G109" s="4"/>
      <c r="H109" s="4"/>
      <c r="I109" s="4"/>
      <c r="J109" s="4"/>
      <c r="K109" s="4"/>
    </row>
    <row r="110" spans="2:11" s="46" customFormat="1" ht="12.75" customHeight="1">
      <c r="B110" s="47"/>
      <c r="C110" s="48"/>
      <c r="D110" s="4"/>
      <c r="E110" s="4"/>
      <c r="F110" s="4"/>
      <c r="G110" s="4"/>
      <c r="H110" s="4"/>
      <c r="I110" s="4"/>
      <c r="J110" s="4"/>
      <c r="K110" s="4"/>
    </row>
    <row r="111" spans="2:11" s="46" customFormat="1" ht="12.75" customHeight="1">
      <c r="B111" s="47"/>
      <c r="C111" s="48"/>
      <c r="D111" s="4"/>
      <c r="E111" s="4"/>
      <c r="F111" s="4"/>
      <c r="G111" s="4"/>
      <c r="H111" s="4"/>
      <c r="I111" s="4"/>
      <c r="J111" s="4"/>
      <c r="K111" s="4"/>
    </row>
    <row r="112" spans="2:11" s="46" customFormat="1" ht="12.75" customHeight="1">
      <c r="B112" s="47"/>
      <c r="C112" s="48"/>
      <c r="D112" s="4"/>
      <c r="E112" s="4"/>
      <c r="F112" s="4"/>
      <c r="G112" s="4"/>
      <c r="H112" s="4"/>
      <c r="I112" s="4"/>
      <c r="J112" s="4"/>
      <c r="K112" s="4"/>
    </row>
    <row r="113" spans="2:11" s="46" customFormat="1" ht="12.75" customHeight="1">
      <c r="B113" s="47"/>
      <c r="C113" s="48"/>
      <c r="D113" s="4"/>
      <c r="E113" s="4"/>
      <c r="F113" s="4"/>
      <c r="G113" s="4"/>
      <c r="H113" s="4"/>
      <c r="I113" s="4"/>
      <c r="J113" s="4"/>
      <c r="K113" s="4"/>
    </row>
    <row r="114" spans="2:11" s="46" customFormat="1" ht="12.75" customHeight="1">
      <c r="B114" s="47"/>
      <c r="C114" s="48"/>
      <c r="D114" s="4"/>
      <c r="E114" s="4"/>
      <c r="F114" s="4"/>
      <c r="G114" s="4"/>
      <c r="H114" s="4"/>
      <c r="I114" s="4"/>
      <c r="J114" s="4"/>
      <c r="K114" s="4"/>
    </row>
    <row r="115" spans="2:11" s="46" customFormat="1" ht="12.75" customHeight="1">
      <c r="B115" s="47"/>
      <c r="C115" s="48"/>
      <c r="D115" s="4"/>
      <c r="E115" s="4"/>
      <c r="F115" s="4"/>
      <c r="G115" s="4"/>
      <c r="H115" s="4"/>
      <c r="I115" s="4"/>
      <c r="J115" s="4"/>
      <c r="K115" s="4"/>
    </row>
    <row r="116" spans="2:11" s="46" customFormat="1" ht="12.75" customHeight="1">
      <c r="B116" s="47"/>
      <c r="C116" s="48"/>
      <c r="D116" s="4"/>
      <c r="E116" s="4"/>
      <c r="F116" s="4"/>
      <c r="G116" s="4"/>
      <c r="H116" s="4"/>
      <c r="I116" s="4"/>
      <c r="J116" s="4"/>
      <c r="K116" s="4"/>
    </row>
    <row r="117" spans="2:11" s="46" customFormat="1" ht="12.75" customHeight="1">
      <c r="B117" s="47"/>
      <c r="C117" s="48"/>
      <c r="D117" s="4"/>
      <c r="E117" s="4"/>
      <c r="F117" s="4"/>
      <c r="G117" s="4"/>
      <c r="H117" s="4"/>
      <c r="I117" s="4"/>
      <c r="J117" s="4"/>
      <c r="K117" s="4"/>
    </row>
    <row r="118" spans="2:11" s="46" customFormat="1" ht="12.75" customHeight="1">
      <c r="B118" s="47"/>
      <c r="C118" s="48"/>
      <c r="D118" s="4"/>
      <c r="E118" s="4"/>
      <c r="F118" s="4"/>
      <c r="G118" s="4"/>
      <c r="H118" s="4"/>
      <c r="I118" s="4"/>
      <c r="J118" s="4"/>
      <c r="K118" s="4"/>
    </row>
    <row r="119" spans="2:11" s="46" customFormat="1" ht="12.75" customHeight="1">
      <c r="B119" s="47"/>
      <c r="C119" s="48"/>
      <c r="D119" s="4"/>
      <c r="E119" s="4"/>
      <c r="F119" s="4"/>
      <c r="G119" s="4"/>
      <c r="H119" s="4"/>
      <c r="I119" s="4"/>
      <c r="J119" s="4"/>
      <c r="K119" s="4"/>
    </row>
    <row r="120" spans="2:11" s="46" customFormat="1" ht="12.75" customHeight="1">
      <c r="B120" s="47"/>
      <c r="C120" s="48"/>
      <c r="D120" s="4"/>
      <c r="E120" s="4"/>
      <c r="F120" s="4"/>
      <c r="G120" s="4"/>
      <c r="H120" s="4"/>
      <c r="I120" s="4"/>
      <c r="J120" s="4"/>
      <c r="K120" s="4"/>
    </row>
    <row r="121" spans="2:11" s="46" customFormat="1" ht="12.75" customHeight="1">
      <c r="B121" s="47"/>
      <c r="C121" s="48"/>
      <c r="D121" s="4"/>
      <c r="E121" s="4"/>
      <c r="F121" s="4"/>
      <c r="G121" s="4"/>
      <c r="H121" s="4"/>
      <c r="I121" s="4"/>
      <c r="J121" s="4"/>
      <c r="K121" s="4"/>
    </row>
    <row r="122" spans="2:11" s="46" customFormat="1" ht="12.75" customHeight="1">
      <c r="B122" s="47"/>
      <c r="C122" s="48"/>
      <c r="D122" s="4"/>
      <c r="E122" s="4"/>
      <c r="F122" s="4"/>
      <c r="G122" s="4"/>
      <c r="H122" s="4"/>
      <c r="I122" s="4"/>
      <c r="J122" s="4"/>
      <c r="K122" s="4"/>
    </row>
    <row r="123" spans="2:11" s="46" customFormat="1" ht="12.75" customHeight="1">
      <c r="B123" s="47"/>
      <c r="C123" s="48"/>
      <c r="D123" s="4"/>
      <c r="E123" s="4"/>
      <c r="F123" s="4"/>
      <c r="G123" s="4"/>
      <c r="H123" s="4"/>
      <c r="I123" s="4"/>
      <c r="J123" s="4"/>
      <c r="K123" s="4"/>
    </row>
  </sheetData>
  <mergeCells count="56">
    <mergeCell ref="J16:K16"/>
    <mergeCell ref="C1:F1"/>
    <mergeCell ref="J2:K2"/>
    <mergeCell ref="J4:K4"/>
    <mergeCell ref="F5:H5"/>
    <mergeCell ref="D6:E6"/>
    <mergeCell ref="F6:G6"/>
    <mergeCell ref="H6:I6"/>
    <mergeCell ref="D7:E7"/>
    <mergeCell ref="F7:G7"/>
    <mergeCell ref="H7:I7"/>
    <mergeCell ref="A14:J14"/>
    <mergeCell ref="E15:F15"/>
    <mergeCell ref="J28:K2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B40:E40"/>
    <mergeCell ref="J40:K40"/>
    <mergeCell ref="J29:K29"/>
    <mergeCell ref="J30:K30"/>
    <mergeCell ref="J31:K31"/>
    <mergeCell ref="J32:K32"/>
    <mergeCell ref="J33:K33"/>
    <mergeCell ref="J34:K34"/>
    <mergeCell ref="J35:K35"/>
    <mergeCell ref="B36:E36"/>
    <mergeCell ref="J36:K36"/>
    <mergeCell ref="J38:K38"/>
    <mergeCell ref="J39:K39"/>
    <mergeCell ref="B42:E42"/>
    <mergeCell ref="J42:K42"/>
    <mergeCell ref="B44:E44"/>
    <mergeCell ref="J44:K44"/>
    <mergeCell ref="B46:E46"/>
    <mergeCell ref="J46:K46"/>
    <mergeCell ref="B58:K58"/>
    <mergeCell ref="J48:K48"/>
    <mergeCell ref="B49:E49"/>
    <mergeCell ref="J49:K49"/>
    <mergeCell ref="J51:K51"/>
    <mergeCell ref="B52:E52"/>
    <mergeCell ref="J52:K52"/>
    <mergeCell ref="C53:E53"/>
    <mergeCell ref="G53:H53"/>
    <mergeCell ref="J53:K53"/>
    <mergeCell ref="B56:K56"/>
    <mergeCell ref="B57:K57"/>
  </mergeCells>
  <conditionalFormatting sqref="D25:D31">
    <cfRule type="cellIs" dxfId="29" priority="2" operator="equal">
      <formula>0</formula>
    </cfRule>
  </conditionalFormatting>
  <conditionalFormatting sqref="D10:K13">
    <cfRule type="cellIs" dxfId="28" priority="3" operator="equal">
      <formula>0</formula>
    </cfRule>
  </conditionalFormatting>
  <conditionalFormatting sqref="H18:H51">
    <cfRule type="cellIs" dxfId="27" priority="4" operator="equal">
      <formula>100</formula>
    </cfRule>
  </conditionalFormatting>
  <conditionalFormatting sqref="J8">
    <cfRule type="cellIs" dxfId="26" priority="5" operator="notEqual">
      <formula>$D$8</formula>
    </cfRule>
  </conditionalFormatting>
  <conditionalFormatting sqref="M1">
    <cfRule type="cellIs" dxfId="25" priority="1" operator="equal">
      <formula>"Nomales, ja nav bortu!"</formula>
    </cfRule>
  </conditionalFormatting>
  <pageMargins left="0.43307086614173229" right="0.31496062992125984" top="0.74803149606299213" bottom="0.74803149606299213" header="0.31496062992125984" footer="0.31496062992125984"/>
  <pageSetup paperSize="9" fitToHeight="3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42D28-4265-4658-BE58-E6BAE4D07B19}">
  <dimension ref="A1:V123"/>
  <sheetViews>
    <sheetView showGridLines="0" zoomScale="115" zoomScaleNormal="115" workbookViewId="0">
      <selection activeCell="A4" sqref="A4"/>
    </sheetView>
  </sheetViews>
  <sheetFormatPr defaultRowHeight="12.75" customHeight="1"/>
  <cols>
    <col min="1" max="1" width="5" style="46" customWidth="1"/>
    <col min="2" max="2" width="19.5703125" style="47" customWidth="1"/>
    <col min="3" max="3" width="6.42578125" style="48" customWidth="1"/>
    <col min="4" max="4" width="8.5703125" style="4" customWidth="1"/>
    <col min="5" max="5" width="7.42578125" style="4" customWidth="1"/>
    <col min="6" max="6" width="9.140625" style="4"/>
    <col min="7" max="7" width="7.42578125" style="4" customWidth="1"/>
    <col min="8" max="8" width="8.5703125" style="4" customWidth="1"/>
    <col min="9" max="9" width="9.140625" style="4" customWidth="1"/>
    <col min="10" max="10" width="8.42578125" style="4" customWidth="1"/>
    <col min="11" max="11" width="7" style="4" customWidth="1"/>
    <col min="12" max="12" width="4.5703125" style="4" customWidth="1"/>
    <col min="13" max="14" width="9.140625" style="4"/>
    <col min="15" max="15" width="4.85546875" style="4" customWidth="1"/>
    <col min="16" max="16" width="7.85546875" style="4" customWidth="1"/>
    <col min="17" max="17" width="5" style="4" customWidth="1"/>
    <col min="18" max="18" width="7.85546875" style="4" customWidth="1"/>
    <col min="19" max="19" width="4.85546875" style="4" customWidth="1"/>
    <col min="20" max="20" width="7.7109375" style="4" customWidth="1"/>
    <col min="21" max="21" width="4.85546875" style="4" customWidth="1"/>
    <col min="22" max="22" width="7.7109375" style="4" customWidth="1"/>
    <col min="23" max="16384" width="9.140625" style="4"/>
  </cols>
  <sheetData>
    <row r="1" spans="1:22" ht="12.75" customHeight="1">
      <c r="A1" s="2"/>
      <c r="B1" s="3" t="s">
        <v>140</v>
      </c>
      <c r="C1" s="166" t="s">
        <v>162</v>
      </c>
      <c r="D1" s="166"/>
      <c r="E1" s="166"/>
      <c r="F1" s="166"/>
      <c r="G1" s="2"/>
      <c r="H1" s="2"/>
      <c r="I1" s="2"/>
      <c r="J1" s="2"/>
      <c r="K1" s="103">
        <f>J2</f>
        <v>8658</v>
      </c>
      <c r="M1" s="135" t="str">
        <f>IF(K10&lt;&gt;0,"Nomales, ja nav bortu!","")</f>
        <v/>
      </c>
    </row>
    <row r="2" spans="1:22" ht="12.75" customHeight="1">
      <c r="A2" s="5"/>
      <c r="B2" s="3" t="s">
        <v>141</v>
      </c>
      <c r="C2" s="71" t="s">
        <v>163</v>
      </c>
      <c r="D2" s="72"/>
      <c r="E2" s="72"/>
      <c r="F2" s="6"/>
      <c r="G2" s="2"/>
      <c r="H2" s="7"/>
      <c r="I2" s="8" t="s">
        <v>55</v>
      </c>
      <c r="J2" s="167">
        <f>I53</f>
        <v>8658</v>
      </c>
      <c r="K2" s="167"/>
    </row>
    <row r="3" spans="1:22" ht="6" customHeight="1" thickBot="1">
      <c r="A3" s="9"/>
      <c r="B3" s="5"/>
      <c r="C3" s="10"/>
      <c r="D3" s="11"/>
      <c r="E3" s="11"/>
      <c r="F3" s="11"/>
      <c r="G3" s="11"/>
      <c r="H3" s="11"/>
      <c r="I3" s="11"/>
      <c r="J3" s="11"/>
    </row>
    <row r="4" spans="1:22" ht="12.75" customHeight="1">
      <c r="A4" s="92">
        <v>1</v>
      </c>
      <c r="B4" s="93" t="s">
        <v>0</v>
      </c>
      <c r="C4" s="90"/>
      <c r="D4" s="90"/>
      <c r="E4" s="90"/>
      <c r="F4" s="90"/>
      <c r="G4" s="90"/>
      <c r="H4" s="90"/>
      <c r="I4" s="91"/>
      <c r="J4" s="168" t="s">
        <v>1</v>
      </c>
      <c r="K4" s="169"/>
      <c r="M4" s="104" t="s">
        <v>110</v>
      </c>
      <c r="N4" s="130">
        <f>I53</f>
        <v>8658</v>
      </c>
      <c r="O4" s="104" t="s">
        <v>119</v>
      </c>
      <c r="P4" s="130">
        <f>I38</f>
        <v>0</v>
      </c>
      <c r="Q4" s="104" t="s">
        <v>120</v>
      </c>
      <c r="R4" s="130">
        <f>I44</f>
        <v>494</v>
      </c>
      <c r="S4" s="104" t="s">
        <v>121</v>
      </c>
      <c r="T4" s="130">
        <f>I42</f>
        <v>2642</v>
      </c>
      <c r="U4" s="4" t="s">
        <v>122</v>
      </c>
      <c r="V4" s="130">
        <f>I46</f>
        <v>0</v>
      </c>
    </row>
    <row r="5" spans="1:22" ht="12.75" customHeight="1" thickBot="1">
      <c r="A5" s="12" t="s">
        <v>42</v>
      </c>
      <c r="B5" s="69" t="s">
        <v>82</v>
      </c>
      <c r="C5" s="13">
        <v>0.16500000000000001</v>
      </c>
      <c r="D5" s="14" t="s">
        <v>2</v>
      </c>
      <c r="E5" s="13"/>
      <c r="F5" s="170" t="s">
        <v>80</v>
      </c>
      <c r="G5" s="171"/>
      <c r="H5" s="171"/>
      <c r="I5" s="74">
        <f>J8</f>
        <v>0.19</v>
      </c>
      <c r="J5" s="15" t="s">
        <v>46</v>
      </c>
      <c r="K5" s="16" t="s">
        <v>60</v>
      </c>
    </row>
    <row r="6" spans="1:22" ht="12" customHeight="1" thickTop="1">
      <c r="A6" s="17" t="s">
        <v>41</v>
      </c>
      <c r="B6" s="18" t="s">
        <v>39</v>
      </c>
      <c r="C6" s="19"/>
      <c r="D6" s="172">
        <v>80520021729</v>
      </c>
      <c r="E6" s="173"/>
      <c r="F6" s="174"/>
      <c r="G6" s="175"/>
      <c r="H6" s="175"/>
      <c r="I6" s="176"/>
      <c r="J6" s="94"/>
      <c r="K6" s="95"/>
    </row>
    <row r="7" spans="1:22" ht="12" customHeight="1">
      <c r="A7" s="20" t="s">
        <v>43</v>
      </c>
      <c r="B7" s="21" t="s">
        <v>36</v>
      </c>
      <c r="C7" s="19"/>
      <c r="D7" s="177">
        <v>80520021729</v>
      </c>
      <c r="E7" s="178"/>
      <c r="F7" s="179"/>
      <c r="G7" s="180"/>
      <c r="H7" s="180"/>
      <c r="I7" s="181"/>
      <c r="J7" s="96"/>
      <c r="K7" s="97"/>
      <c r="L7" s="49"/>
      <c r="M7" s="1"/>
      <c r="N7" s="1"/>
      <c r="O7" s="1"/>
    </row>
    <row r="8" spans="1:22" ht="12" customHeight="1">
      <c r="A8" s="20" t="s">
        <v>44</v>
      </c>
      <c r="B8" s="21" t="s">
        <v>81</v>
      </c>
      <c r="C8" s="22" t="s">
        <v>2</v>
      </c>
      <c r="D8" s="26">
        <f>SUM(D10:D13)</f>
        <v>0.19</v>
      </c>
      <c r="E8" s="23"/>
      <c r="F8" s="52"/>
      <c r="G8" s="67"/>
      <c r="H8" s="67"/>
      <c r="I8" s="53"/>
      <c r="J8" s="132">
        <f>SUM(J10:J13)</f>
        <v>0.19</v>
      </c>
      <c r="K8" s="98">
        <f>SUM(K10:K13)</f>
        <v>665</v>
      </c>
    </row>
    <row r="9" spans="1:22" ht="12" customHeight="1">
      <c r="A9" s="20" t="s">
        <v>45</v>
      </c>
      <c r="B9" s="21" t="s">
        <v>40</v>
      </c>
      <c r="C9" s="24"/>
      <c r="D9" s="25" t="s">
        <v>46</v>
      </c>
      <c r="E9" s="26" t="s">
        <v>60</v>
      </c>
      <c r="F9" s="52"/>
      <c r="G9" s="67"/>
      <c r="H9" s="67"/>
      <c r="I9" s="53"/>
      <c r="J9" s="133"/>
      <c r="K9" s="136"/>
    </row>
    <row r="10" spans="1:22" ht="12" customHeight="1">
      <c r="A10" s="20"/>
      <c r="B10" s="21"/>
      <c r="C10" s="50" t="s">
        <v>69</v>
      </c>
      <c r="D10" s="24"/>
      <c r="E10" s="27">
        <f>D18+D19+D20+D24</f>
        <v>0</v>
      </c>
      <c r="F10" s="52"/>
      <c r="G10" s="67"/>
      <c r="H10" s="67"/>
      <c r="I10" s="53"/>
      <c r="J10" s="134">
        <f>D10</f>
        <v>0</v>
      </c>
      <c r="K10" s="70">
        <f t="shared" ref="J10:K13" si="0">E10</f>
        <v>0</v>
      </c>
    </row>
    <row r="11" spans="1:22" ht="12" customHeight="1">
      <c r="A11" s="20"/>
      <c r="B11" s="21"/>
      <c r="C11" s="50" t="s">
        <v>72</v>
      </c>
      <c r="D11" s="131"/>
      <c r="E11" s="27">
        <f>D21</f>
        <v>0</v>
      </c>
      <c r="F11" s="52"/>
      <c r="G11" s="67"/>
      <c r="H11" s="67"/>
      <c r="I11" s="53"/>
      <c r="J11" s="134">
        <f t="shared" si="0"/>
        <v>0</v>
      </c>
      <c r="K11" s="70">
        <f t="shared" si="0"/>
        <v>0</v>
      </c>
    </row>
    <row r="12" spans="1:22" ht="12" customHeight="1">
      <c r="A12" s="20"/>
      <c r="B12" s="21"/>
      <c r="C12" s="50" t="s">
        <v>3</v>
      </c>
      <c r="D12" s="131">
        <v>0.19</v>
      </c>
      <c r="E12" s="28">
        <f>D22+D23</f>
        <v>665</v>
      </c>
      <c r="F12" s="52"/>
      <c r="G12" s="67"/>
      <c r="H12" s="67"/>
      <c r="I12" s="53"/>
      <c r="J12" s="134">
        <f t="shared" si="0"/>
        <v>0.19</v>
      </c>
      <c r="K12" s="70">
        <f t="shared" si="0"/>
        <v>665</v>
      </c>
    </row>
    <row r="13" spans="1:22" ht="12" customHeight="1" thickBot="1">
      <c r="A13" s="20"/>
      <c r="B13" s="21"/>
      <c r="C13" s="51" t="s">
        <v>37</v>
      </c>
      <c r="D13" s="131"/>
      <c r="E13" s="28">
        <f>D32</f>
        <v>0</v>
      </c>
      <c r="F13" s="52"/>
      <c r="G13" s="67"/>
      <c r="H13" s="68"/>
      <c r="I13" s="54"/>
      <c r="J13" s="134">
        <f t="shared" si="0"/>
        <v>0</v>
      </c>
      <c r="K13" s="70">
        <f t="shared" si="0"/>
        <v>0</v>
      </c>
    </row>
    <row r="14" spans="1:22" ht="4.5" customHeight="1" thickBot="1">
      <c r="A14" s="182"/>
      <c r="B14" s="183"/>
      <c r="C14" s="183"/>
      <c r="D14" s="183"/>
      <c r="E14" s="183"/>
      <c r="F14" s="183"/>
      <c r="G14" s="183"/>
      <c r="H14" s="183"/>
      <c r="I14" s="183"/>
      <c r="J14" s="183"/>
      <c r="K14" s="29"/>
    </row>
    <row r="15" spans="1:22" ht="12.75" customHeight="1">
      <c r="A15" s="92">
        <v>2</v>
      </c>
      <c r="B15" s="90" t="s">
        <v>68</v>
      </c>
      <c r="C15" s="90"/>
      <c r="D15" s="90"/>
      <c r="E15" s="184">
        <f>D7</f>
        <v>80520021729</v>
      </c>
      <c r="F15" s="185"/>
      <c r="G15" s="90"/>
      <c r="H15" s="90"/>
      <c r="I15" s="90"/>
      <c r="J15" s="90"/>
      <c r="K15" s="91"/>
    </row>
    <row r="16" spans="1:22" ht="22.5" customHeight="1">
      <c r="A16" s="30" t="s">
        <v>4</v>
      </c>
      <c r="B16" s="73" t="s">
        <v>5</v>
      </c>
      <c r="C16" s="73" t="s">
        <v>54</v>
      </c>
      <c r="D16" s="31" t="s">
        <v>6</v>
      </c>
      <c r="E16" s="32" t="s">
        <v>57</v>
      </c>
      <c r="F16" s="32" t="s">
        <v>58</v>
      </c>
      <c r="G16" s="32" t="s">
        <v>59</v>
      </c>
      <c r="H16" s="32" t="s">
        <v>56</v>
      </c>
      <c r="I16" s="32" t="s">
        <v>7</v>
      </c>
      <c r="J16" s="164" t="s">
        <v>8</v>
      </c>
      <c r="K16" s="165"/>
    </row>
    <row r="17" spans="1:12" ht="12.75" customHeight="1">
      <c r="A17" s="75" t="s">
        <v>47</v>
      </c>
      <c r="B17" s="76" t="s">
        <v>61</v>
      </c>
      <c r="C17" s="77"/>
      <c r="D17" s="78"/>
      <c r="E17" s="78"/>
      <c r="F17" s="78"/>
      <c r="G17" s="78"/>
      <c r="H17" s="78"/>
      <c r="I17" s="78"/>
      <c r="J17" s="162"/>
      <c r="K17" s="163"/>
    </row>
    <row r="18" spans="1:12" ht="12" customHeight="1">
      <c r="A18" s="33" t="s">
        <v>9</v>
      </c>
      <c r="B18" s="21" t="s">
        <v>10</v>
      </c>
      <c r="C18" s="34" t="s">
        <v>62</v>
      </c>
      <c r="D18" s="36"/>
      <c r="E18" s="100">
        <v>26.17</v>
      </c>
      <c r="F18" s="35">
        <f t="shared" ref="F18:F35" si="1">ROUND(D18*E18,2)</f>
        <v>0</v>
      </c>
      <c r="G18" s="36"/>
      <c r="H18" s="36">
        <f t="shared" ref="H18:H35" si="2">100-G18</f>
        <v>100</v>
      </c>
      <c r="I18" s="35">
        <f>ROUND(F18*H18/100,2)</f>
        <v>0</v>
      </c>
      <c r="J18" s="150"/>
      <c r="K18" s="151"/>
      <c r="L18" s="99"/>
    </row>
    <row r="19" spans="1:12" ht="12" customHeight="1">
      <c r="A19" s="33" t="s">
        <v>11</v>
      </c>
      <c r="B19" s="21" t="s">
        <v>12</v>
      </c>
      <c r="C19" s="34" t="s">
        <v>62</v>
      </c>
      <c r="D19" s="36"/>
      <c r="E19" s="100">
        <v>14.74</v>
      </c>
      <c r="F19" s="35">
        <f t="shared" si="1"/>
        <v>0</v>
      </c>
      <c r="G19" s="36"/>
      <c r="H19" s="36">
        <f t="shared" si="2"/>
        <v>100</v>
      </c>
      <c r="I19" s="35">
        <f t="shared" ref="I19:I35" si="3">ROUND(F19*H19/100,2)</f>
        <v>0</v>
      </c>
      <c r="J19" s="150"/>
      <c r="K19" s="151"/>
      <c r="L19" s="99"/>
    </row>
    <row r="20" spans="1:12" ht="12" customHeight="1">
      <c r="A20" s="33" t="s">
        <v>13</v>
      </c>
      <c r="B20" s="21" t="s">
        <v>14</v>
      </c>
      <c r="C20" s="34" t="s">
        <v>62</v>
      </c>
      <c r="D20" s="36"/>
      <c r="E20" s="100">
        <v>8.91</v>
      </c>
      <c r="F20" s="35">
        <f>ROUND(D20*E20,2)</f>
        <v>0</v>
      </c>
      <c r="G20" s="36"/>
      <c r="H20" s="36">
        <f t="shared" si="2"/>
        <v>100</v>
      </c>
      <c r="I20" s="35">
        <f t="shared" si="3"/>
        <v>0</v>
      </c>
      <c r="J20" s="150"/>
      <c r="K20" s="151"/>
      <c r="L20" s="99"/>
    </row>
    <row r="21" spans="1:12" ht="12" customHeight="1">
      <c r="A21" s="33" t="s">
        <v>15</v>
      </c>
      <c r="B21" s="21" t="s">
        <v>16</v>
      </c>
      <c r="C21" s="34" t="s">
        <v>62</v>
      </c>
      <c r="D21" s="36"/>
      <c r="E21" s="101">
        <v>22.82</v>
      </c>
      <c r="F21" s="35">
        <f>ROUND(D21*E21,2)</f>
        <v>0</v>
      </c>
      <c r="G21" s="36"/>
      <c r="H21" s="36">
        <f t="shared" si="2"/>
        <v>100</v>
      </c>
      <c r="I21" s="35">
        <f t="shared" si="3"/>
        <v>0</v>
      </c>
      <c r="J21" s="150"/>
      <c r="K21" s="151"/>
      <c r="L21" s="99"/>
    </row>
    <row r="22" spans="1:12" ht="12" customHeight="1">
      <c r="A22" s="33" t="s">
        <v>17</v>
      </c>
      <c r="B22" s="21" t="s">
        <v>18</v>
      </c>
      <c r="C22" s="34" t="s">
        <v>62</v>
      </c>
      <c r="D22" s="36"/>
      <c r="E22" s="100">
        <v>5.3</v>
      </c>
      <c r="F22" s="35">
        <f t="shared" si="1"/>
        <v>0</v>
      </c>
      <c r="G22" s="36"/>
      <c r="H22" s="36">
        <f t="shared" si="2"/>
        <v>100</v>
      </c>
      <c r="I22" s="35">
        <f t="shared" si="3"/>
        <v>0</v>
      </c>
      <c r="J22" s="150"/>
      <c r="K22" s="151"/>
      <c r="L22" s="99"/>
    </row>
    <row r="23" spans="1:12" ht="12" customHeight="1">
      <c r="A23" s="33" t="s">
        <v>19</v>
      </c>
      <c r="B23" s="21" t="s">
        <v>73</v>
      </c>
      <c r="C23" s="34" t="s">
        <v>62</v>
      </c>
      <c r="D23" s="36">
        <v>665</v>
      </c>
      <c r="E23" s="100">
        <v>2.12</v>
      </c>
      <c r="F23" s="35">
        <f>ROUND(D23*E23,2)</f>
        <v>1409.8</v>
      </c>
      <c r="G23" s="36">
        <v>40</v>
      </c>
      <c r="H23" s="36">
        <f t="shared" si="2"/>
        <v>60</v>
      </c>
      <c r="I23" s="35">
        <f t="shared" si="3"/>
        <v>845.88</v>
      </c>
      <c r="J23" s="150" t="s">
        <v>174</v>
      </c>
      <c r="K23" s="151"/>
      <c r="L23" s="99"/>
    </row>
    <row r="24" spans="1:12" ht="12" customHeight="1">
      <c r="A24" s="33" t="s">
        <v>20</v>
      </c>
      <c r="B24" s="21" t="s">
        <v>74</v>
      </c>
      <c r="C24" s="34" t="s">
        <v>62</v>
      </c>
      <c r="D24" s="36"/>
      <c r="E24" s="102">
        <v>4.32</v>
      </c>
      <c r="F24" s="35">
        <f>ROUND(D24*E24,2)</f>
        <v>0</v>
      </c>
      <c r="G24" s="36"/>
      <c r="H24" s="36">
        <f t="shared" si="2"/>
        <v>100</v>
      </c>
      <c r="I24" s="35">
        <f t="shared" si="3"/>
        <v>0</v>
      </c>
      <c r="J24" s="150"/>
      <c r="K24" s="151"/>
      <c r="L24" s="99"/>
    </row>
    <row r="25" spans="1:12" ht="12" customHeight="1">
      <c r="A25" s="33" t="s">
        <v>21</v>
      </c>
      <c r="B25" s="21" t="s">
        <v>96</v>
      </c>
      <c r="C25" s="34" t="s">
        <v>62</v>
      </c>
      <c r="D25" s="36">
        <f t="shared" ref="D25:D31" si="4">D18</f>
        <v>0</v>
      </c>
      <c r="E25" s="102">
        <v>28.34</v>
      </c>
      <c r="F25" s="35">
        <f t="shared" ref="F25:F31" si="5">ROUND(D25*E25,2)</f>
        <v>0</v>
      </c>
      <c r="G25" s="36"/>
      <c r="H25" s="36">
        <f t="shared" si="2"/>
        <v>100</v>
      </c>
      <c r="I25" s="35">
        <f t="shared" si="3"/>
        <v>0</v>
      </c>
      <c r="J25" s="150"/>
      <c r="K25" s="151"/>
      <c r="L25" s="99"/>
    </row>
    <row r="26" spans="1:12" ht="12" customHeight="1">
      <c r="A26" s="33" t="s">
        <v>75</v>
      </c>
      <c r="B26" s="21" t="s">
        <v>97</v>
      </c>
      <c r="C26" s="34" t="s">
        <v>62</v>
      </c>
      <c r="D26" s="36">
        <f t="shared" si="4"/>
        <v>0</v>
      </c>
      <c r="E26" s="102">
        <v>16.13</v>
      </c>
      <c r="F26" s="35">
        <f t="shared" si="5"/>
        <v>0</v>
      </c>
      <c r="G26" s="36"/>
      <c r="H26" s="36">
        <f t="shared" si="2"/>
        <v>100</v>
      </c>
      <c r="I26" s="35">
        <f t="shared" si="3"/>
        <v>0</v>
      </c>
      <c r="J26" s="150"/>
      <c r="K26" s="151"/>
    </row>
    <row r="27" spans="1:12" ht="12" customHeight="1">
      <c r="A27" s="33" t="s">
        <v>76</v>
      </c>
      <c r="B27" s="21" t="s">
        <v>98</v>
      </c>
      <c r="C27" s="34" t="s">
        <v>62</v>
      </c>
      <c r="D27" s="36">
        <f t="shared" si="4"/>
        <v>0</v>
      </c>
      <c r="E27" s="102">
        <v>16.68</v>
      </c>
      <c r="F27" s="35">
        <f t="shared" si="5"/>
        <v>0</v>
      </c>
      <c r="G27" s="36"/>
      <c r="H27" s="36">
        <f t="shared" si="2"/>
        <v>100</v>
      </c>
      <c r="I27" s="35">
        <f t="shared" si="3"/>
        <v>0</v>
      </c>
      <c r="J27" s="150"/>
      <c r="K27" s="151"/>
    </row>
    <row r="28" spans="1:12" ht="12" customHeight="1">
      <c r="A28" s="33" t="s">
        <v>91</v>
      </c>
      <c r="B28" s="21" t="s">
        <v>99</v>
      </c>
      <c r="C28" s="34" t="s">
        <v>62</v>
      </c>
      <c r="D28" s="36">
        <f t="shared" si="4"/>
        <v>0</v>
      </c>
      <c r="E28" s="102">
        <v>17.36</v>
      </c>
      <c r="F28" s="35">
        <f t="shared" si="5"/>
        <v>0</v>
      </c>
      <c r="G28" s="36"/>
      <c r="H28" s="36">
        <f t="shared" si="2"/>
        <v>100</v>
      </c>
      <c r="I28" s="35">
        <f t="shared" si="3"/>
        <v>0</v>
      </c>
      <c r="J28" s="150"/>
      <c r="K28" s="151"/>
    </row>
    <row r="29" spans="1:12" ht="12" customHeight="1">
      <c r="A29" s="33" t="s">
        <v>103</v>
      </c>
      <c r="B29" s="21" t="s">
        <v>100</v>
      </c>
      <c r="C29" s="34" t="s">
        <v>62</v>
      </c>
      <c r="D29" s="36">
        <f t="shared" si="4"/>
        <v>0</v>
      </c>
      <c r="E29" s="102">
        <v>14.47</v>
      </c>
      <c r="F29" s="35">
        <f t="shared" si="5"/>
        <v>0</v>
      </c>
      <c r="G29" s="36"/>
      <c r="H29" s="36">
        <f t="shared" si="2"/>
        <v>100</v>
      </c>
      <c r="I29" s="35">
        <f t="shared" si="3"/>
        <v>0</v>
      </c>
      <c r="J29" s="150"/>
      <c r="K29" s="151"/>
    </row>
    <row r="30" spans="1:12" ht="12" customHeight="1">
      <c r="A30" s="33" t="s">
        <v>104</v>
      </c>
      <c r="B30" s="21" t="s">
        <v>101</v>
      </c>
      <c r="C30" s="34" t="s">
        <v>62</v>
      </c>
      <c r="D30" s="36">
        <f t="shared" si="4"/>
        <v>665</v>
      </c>
      <c r="E30" s="102">
        <v>11.72</v>
      </c>
      <c r="F30" s="35">
        <f t="shared" si="5"/>
        <v>7793.8</v>
      </c>
      <c r="G30" s="36">
        <v>40</v>
      </c>
      <c r="H30" s="36">
        <f t="shared" si="2"/>
        <v>60</v>
      </c>
      <c r="I30" s="35">
        <f t="shared" si="3"/>
        <v>4676.28</v>
      </c>
      <c r="J30" s="150"/>
      <c r="K30" s="151"/>
    </row>
    <row r="31" spans="1:12" ht="12" customHeight="1">
      <c r="A31" s="33" t="s">
        <v>105</v>
      </c>
      <c r="B31" s="21" t="s">
        <v>102</v>
      </c>
      <c r="C31" s="34" t="s">
        <v>62</v>
      </c>
      <c r="D31" s="36">
        <f t="shared" si="4"/>
        <v>0</v>
      </c>
      <c r="E31" s="102">
        <v>19.920000000000002</v>
      </c>
      <c r="F31" s="35">
        <f t="shared" si="5"/>
        <v>0</v>
      </c>
      <c r="G31" s="36"/>
      <c r="H31" s="36">
        <f t="shared" si="2"/>
        <v>100</v>
      </c>
      <c r="I31" s="35">
        <f t="shared" si="3"/>
        <v>0</v>
      </c>
      <c r="J31" s="150"/>
      <c r="K31" s="151"/>
    </row>
    <row r="32" spans="1:12" ht="12" customHeight="1">
      <c r="A32" s="33" t="s">
        <v>106</v>
      </c>
      <c r="B32" s="21" t="s">
        <v>71</v>
      </c>
      <c r="C32" s="34" t="s">
        <v>63</v>
      </c>
      <c r="D32" s="36"/>
      <c r="E32" s="23">
        <v>2.46</v>
      </c>
      <c r="F32" s="35">
        <f>ROUND(D32*E32,2)</f>
        <v>0</v>
      </c>
      <c r="G32" s="36"/>
      <c r="H32" s="36">
        <f t="shared" si="2"/>
        <v>100</v>
      </c>
      <c r="I32" s="35">
        <f t="shared" si="3"/>
        <v>0</v>
      </c>
      <c r="J32" s="150"/>
      <c r="K32" s="151"/>
    </row>
    <row r="33" spans="1:11" ht="12" customHeight="1">
      <c r="A33" s="33" t="s">
        <v>107</v>
      </c>
      <c r="B33" s="21" t="s">
        <v>22</v>
      </c>
      <c r="C33" s="34" t="s">
        <v>64</v>
      </c>
      <c r="D33" s="36"/>
      <c r="E33" s="23">
        <v>6.36</v>
      </c>
      <c r="F33" s="35">
        <f t="shared" si="1"/>
        <v>0</v>
      </c>
      <c r="G33" s="36"/>
      <c r="H33" s="36">
        <f t="shared" si="2"/>
        <v>100</v>
      </c>
      <c r="I33" s="35">
        <f t="shared" si="3"/>
        <v>0</v>
      </c>
      <c r="J33" s="150"/>
      <c r="K33" s="151"/>
    </row>
    <row r="34" spans="1:11" ht="12" customHeight="1">
      <c r="A34" s="33" t="s">
        <v>108</v>
      </c>
      <c r="B34" s="21" t="s">
        <v>92</v>
      </c>
      <c r="C34" s="34" t="s">
        <v>63</v>
      </c>
      <c r="D34" s="36"/>
      <c r="E34" s="23">
        <v>1.96</v>
      </c>
      <c r="F34" s="35">
        <f t="shared" si="1"/>
        <v>0</v>
      </c>
      <c r="G34" s="36"/>
      <c r="H34" s="36">
        <f t="shared" si="2"/>
        <v>100</v>
      </c>
      <c r="I34" s="35">
        <f t="shared" si="3"/>
        <v>0</v>
      </c>
      <c r="J34" s="160"/>
      <c r="K34" s="161"/>
    </row>
    <row r="35" spans="1:11" ht="12" customHeight="1">
      <c r="A35" s="33" t="s">
        <v>109</v>
      </c>
      <c r="B35" s="21" t="s">
        <v>77</v>
      </c>
      <c r="C35" s="34" t="s">
        <v>62</v>
      </c>
      <c r="D35" s="36"/>
      <c r="E35" s="22">
        <f>ROUND(28.33*0.3,2)</f>
        <v>8.5</v>
      </c>
      <c r="F35" s="35">
        <f t="shared" si="1"/>
        <v>0</v>
      </c>
      <c r="G35" s="36"/>
      <c r="H35" s="36">
        <f t="shared" si="2"/>
        <v>100</v>
      </c>
      <c r="I35" s="35">
        <f t="shared" si="3"/>
        <v>0</v>
      </c>
      <c r="J35" s="150"/>
      <c r="K35" s="151"/>
    </row>
    <row r="36" spans="1:11" ht="12.75" customHeight="1">
      <c r="A36" s="20"/>
      <c r="B36" s="152" t="s">
        <v>23</v>
      </c>
      <c r="C36" s="153"/>
      <c r="D36" s="153"/>
      <c r="E36" s="154"/>
      <c r="F36" s="37">
        <f>SUM(F18:F35)</f>
        <v>9203.6</v>
      </c>
      <c r="G36" s="62"/>
      <c r="H36" s="23"/>
      <c r="I36" s="37">
        <f>SUM(I18:I35)</f>
        <v>5522.16</v>
      </c>
      <c r="J36" s="150"/>
      <c r="K36" s="151"/>
    </row>
    <row r="37" spans="1:11" ht="12.75" customHeight="1">
      <c r="A37" s="75" t="s">
        <v>48</v>
      </c>
      <c r="B37" s="76" t="s">
        <v>65</v>
      </c>
      <c r="C37" s="78"/>
      <c r="D37" s="78"/>
      <c r="E37" s="78"/>
      <c r="F37" s="79"/>
      <c r="G37" s="78"/>
      <c r="H37" s="78"/>
      <c r="I37" s="79"/>
      <c r="J37" s="80"/>
      <c r="K37" s="81"/>
    </row>
    <row r="38" spans="1:11" ht="12" customHeight="1">
      <c r="A38" s="33" t="s">
        <v>24</v>
      </c>
      <c r="B38" s="56" t="s">
        <v>78</v>
      </c>
      <c r="C38" s="57"/>
      <c r="D38" s="58"/>
      <c r="E38" s="60"/>
      <c r="F38" s="39">
        <v>0</v>
      </c>
      <c r="G38" s="27"/>
      <c r="H38" s="61"/>
      <c r="I38" s="35">
        <v>0</v>
      </c>
      <c r="J38" s="150"/>
      <c r="K38" s="151"/>
    </row>
    <row r="39" spans="1:11" ht="12" customHeight="1">
      <c r="A39" s="33" t="s">
        <v>25</v>
      </c>
      <c r="B39" s="56" t="s">
        <v>79</v>
      </c>
      <c r="C39" s="57"/>
      <c r="D39" s="59"/>
      <c r="E39" s="23"/>
      <c r="F39" s="35">
        <v>0</v>
      </c>
      <c r="G39" s="27"/>
      <c r="H39" s="61"/>
      <c r="I39" s="35">
        <v>0</v>
      </c>
      <c r="J39" s="150"/>
      <c r="K39" s="151"/>
    </row>
    <row r="40" spans="1:11" ht="12.75" customHeight="1">
      <c r="A40" s="20"/>
      <c r="B40" s="152" t="s">
        <v>26</v>
      </c>
      <c r="C40" s="153"/>
      <c r="D40" s="153"/>
      <c r="E40" s="154"/>
      <c r="F40" s="37">
        <f>SUM(F38:F39)</f>
        <v>0</v>
      </c>
      <c r="G40" s="62"/>
      <c r="H40" s="23"/>
      <c r="I40" s="40">
        <f>SUM(I38:I39)</f>
        <v>0</v>
      </c>
      <c r="J40" s="150"/>
      <c r="K40" s="151"/>
    </row>
    <row r="41" spans="1:11" ht="12.75" customHeight="1">
      <c r="A41" s="75" t="s">
        <v>50</v>
      </c>
      <c r="B41" s="76" t="s">
        <v>93</v>
      </c>
      <c r="C41" s="82"/>
      <c r="D41" s="82"/>
      <c r="E41" s="82"/>
      <c r="F41" s="83"/>
      <c r="G41" s="82"/>
      <c r="H41" s="82"/>
      <c r="I41" s="83"/>
      <c r="J41" s="84"/>
      <c r="K41" s="85"/>
    </row>
    <row r="42" spans="1:11" ht="12.75" customHeight="1">
      <c r="A42" s="20"/>
      <c r="B42" s="152" t="s">
        <v>27</v>
      </c>
      <c r="C42" s="153"/>
      <c r="D42" s="153"/>
      <c r="E42" s="154"/>
      <c r="F42" s="37">
        <v>2642</v>
      </c>
      <c r="G42" s="62"/>
      <c r="H42" s="23"/>
      <c r="I42" s="37">
        <f>F42</f>
        <v>2642</v>
      </c>
      <c r="J42" s="150"/>
      <c r="K42" s="151"/>
    </row>
    <row r="43" spans="1:11" ht="12.75" customHeight="1">
      <c r="A43" s="75" t="s">
        <v>49</v>
      </c>
      <c r="B43" s="76" t="s">
        <v>94</v>
      </c>
      <c r="C43" s="84"/>
      <c r="D43" s="84"/>
      <c r="E43" s="78"/>
      <c r="F43" s="86"/>
      <c r="G43" s="80"/>
      <c r="H43" s="80"/>
      <c r="I43" s="86"/>
      <c r="J43" s="80"/>
      <c r="K43" s="81"/>
    </row>
    <row r="44" spans="1:11" ht="12.75" customHeight="1">
      <c r="A44" s="20"/>
      <c r="B44" s="152" t="s">
        <v>29</v>
      </c>
      <c r="C44" s="153"/>
      <c r="D44" s="153"/>
      <c r="E44" s="154"/>
      <c r="F44" s="37">
        <v>494</v>
      </c>
      <c r="G44" s="62"/>
      <c r="H44" s="23"/>
      <c r="I44" s="37">
        <f>F44</f>
        <v>494</v>
      </c>
      <c r="J44" s="150"/>
      <c r="K44" s="151"/>
    </row>
    <row r="45" spans="1:11" ht="12.75" customHeight="1">
      <c r="A45" s="75" t="s">
        <v>51</v>
      </c>
      <c r="B45" s="76" t="s">
        <v>95</v>
      </c>
      <c r="C45" s="84"/>
      <c r="D45" s="84"/>
      <c r="E45" s="78"/>
      <c r="F45" s="86"/>
      <c r="G45" s="80"/>
      <c r="H45" s="80"/>
      <c r="I45" s="86"/>
      <c r="J45" s="80"/>
      <c r="K45" s="81"/>
    </row>
    <row r="46" spans="1:11" ht="12.75" customHeight="1">
      <c r="A46" s="20"/>
      <c r="B46" s="152" t="s">
        <v>30</v>
      </c>
      <c r="C46" s="153"/>
      <c r="D46" s="153"/>
      <c r="E46" s="154"/>
      <c r="F46" s="37">
        <v>0</v>
      </c>
      <c r="G46" s="62"/>
      <c r="H46" s="23"/>
      <c r="I46" s="37">
        <f>F46</f>
        <v>0</v>
      </c>
      <c r="J46" s="150"/>
      <c r="K46" s="151"/>
    </row>
    <row r="47" spans="1:11" ht="12.75" customHeight="1">
      <c r="A47" s="75" t="s">
        <v>52</v>
      </c>
      <c r="B47" s="76" t="s">
        <v>66</v>
      </c>
      <c r="C47" s="87"/>
      <c r="D47" s="80"/>
      <c r="E47" s="80"/>
      <c r="F47" s="86"/>
      <c r="G47" s="80"/>
      <c r="H47" s="80"/>
      <c r="I47" s="86"/>
      <c r="J47" s="80"/>
      <c r="K47" s="81"/>
    </row>
    <row r="48" spans="1:11" ht="12" customHeight="1">
      <c r="A48" s="33" t="s">
        <v>31</v>
      </c>
      <c r="B48" s="21" t="s">
        <v>32</v>
      </c>
      <c r="C48" s="38" t="s">
        <v>28</v>
      </c>
      <c r="D48" s="36"/>
      <c r="E48" s="35">
        <v>3355.33</v>
      </c>
      <c r="F48" s="35">
        <f>D48*E48</f>
        <v>0</v>
      </c>
      <c r="G48" s="36"/>
      <c r="H48" s="36">
        <f>100-G48</f>
        <v>100</v>
      </c>
      <c r="I48" s="35">
        <f>ROUND(F48*H48/100,2)</f>
        <v>0</v>
      </c>
      <c r="J48" s="150"/>
      <c r="K48" s="151"/>
    </row>
    <row r="49" spans="1:11" ht="12.75" customHeight="1">
      <c r="A49" s="20"/>
      <c r="B49" s="152" t="s">
        <v>38</v>
      </c>
      <c r="C49" s="153"/>
      <c r="D49" s="153"/>
      <c r="E49" s="154"/>
      <c r="F49" s="37">
        <f>F48</f>
        <v>0</v>
      </c>
      <c r="G49" s="62"/>
      <c r="H49" s="23"/>
      <c r="I49" s="37">
        <f>I48</f>
        <v>0</v>
      </c>
      <c r="J49" s="150"/>
      <c r="K49" s="151"/>
    </row>
    <row r="50" spans="1:11" ht="12.75" customHeight="1">
      <c r="A50" s="75" t="s">
        <v>53</v>
      </c>
      <c r="B50" s="76" t="s">
        <v>67</v>
      </c>
      <c r="C50" s="87"/>
      <c r="D50" s="80"/>
      <c r="E50" s="80"/>
      <c r="F50" s="86"/>
      <c r="G50" s="80"/>
      <c r="H50" s="80"/>
      <c r="I50" s="86"/>
      <c r="J50" s="80"/>
      <c r="K50" s="81"/>
    </row>
    <row r="51" spans="1:11" ht="12" customHeight="1">
      <c r="A51" s="33" t="s">
        <v>34</v>
      </c>
      <c r="B51" s="21" t="s">
        <v>35</v>
      </c>
      <c r="C51" s="38" t="s">
        <v>28</v>
      </c>
      <c r="D51" s="36"/>
      <c r="E51" s="35">
        <v>5150.3500000000004</v>
      </c>
      <c r="F51" s="35">
        <f>D51*E51</f>
        <v>0</v>
      </c>
      <c r="G51" s="36"/>
      <c r="H51" s="36">
        <f>100-G51</f>
        <v>100</v>
      </c>
      <c r="I51" s="35">
        <f>ROUND(F51*H51/100,2)</f>
        <v>0</v>
      </c>
      <c r="J51" s="150"/>
      <c r="K51" s="151"/>
    </row>
    <row r="52" spans="1:11" ht="12.75" customHeight="1" thickBot="1">
      <c r="A52" s="41"/>
      <c r="B52" s="155" t="s">
        <v>33</v>
      </c>
      <c r="C52" s="156"/>
      <c r="D52" s="156"/>
      <c r="E52" s="157"/>
      <c r="F52" s="42">
        <f>F51</f>
        <v>0</v>
      </c>
      <c r="G52" s="64"/>
      <c r="H52" s="65"/>
      <c r="I52" s="42">
        <f>I51</f>
        <v>0</v>
      </c>
      <c r="J52" s="158"/>
      <c r="K52" s="159"/>
    </row>
    <row r="53" spans="1:11" ht="22.5" customHeight="1" thickBot="1">
      <c r="A53" s="63"/>
      <c r="B53" s="66"/>
      <c r="C53" s="144" t="s">
        <v>142</v>
      </c>
      <c r="D53" s="144"/>
      <c r="E53" s="144"/>
      <c r="F53" s="88">
        <f>ROUND((F36+F40+F42+F44+F46+F49+F52),0)</f>
        <v>12340</v>
      </c>
      <c r="G53" s="145" t="s">
        <v>143</v>
      </c>
      <c r="H53" s="146"/>
      <c r="I53" s="89">
        <f>ROUND((I36+I40+I42+I44+I46+I49+I52),0)</f>
        <v>8658</v>
      </c>
      <c r="J53" s="147"/>
      <c r="K53" s="148"/>
    </row>
    <row r="54" spans="1:11" ht="4.5" customHeight="1">
      <c r="A54" s="43"/>
      <c r="B54" s="44"/>
      <c r="C54" s="45"/>
    </row>
    <row r="55" spans="1:11" ht="12.75" customHeight="1">
      <c r="B55" s="55" t="s">
        <v>70</v>
      </c>
    </row>
    <row r="56" spans="1:11" ht="12.75" customHeight="1">
      <c r="B56" s="186" t="s">
        <v>185</v>
      </c>
      <c r="C56" s="186"/>
      <c r="D56" s="186"/>
      <c r="E56" s="186"/>
      <c r="F56" s="186"/>
      <c r="G56" s="186"/>
      <c r="H56" s="186"/>
      <c r="I56" s="186"/>
      <c r="J56" s="186"/>
      <c r="K56" s="186"/>
    </row>
    <row r="57" spans="1:11" ht="12.75" customHeight="1">
      <c r="B57" s="186" t="s">
        <v>186</v>
      </c>
      <c r="C57" s="186"/>
      <c r="D57" s="186"/>
      <c r="E57" s="186"/>
      <c r="F57" s="186"/>
      <c r="G57" s="186"/>
      <c r="H57" s="186"/>
      <c r="I57" s="186"/>
      <c r="J57" s="186"/>
      <c r="K57" s="186"/>
    </row>
    <row r="65" spans="2:11" s="46" customFormat="1" ht="12.75" customHeight="1">
      <c r="B65" s="47"/>
      <c r="C65" s="48"/>
      <c r="D65" s="4"/>
      <c r="E65" s="4"/>
      <c r="F65" s="4"/>
      <c r="G65" s="4"/>
      <c r="H65" s="4"/>
      <c r="I65" s="4"/>
      <c r="J65" s="4"/>
      <c r="K65" s="4"/>
    </row>
    <row r="66" spans="2:11" s="46" customFormat="1" ht="12.75" customHeight="1">
      <c r="B66" s="47"/>
      <c r="C66" s="48"/>
      <c r="D66" s="4"/>
      <c r="E66" s="4"/>
      <c r="F66" s="4"/>
      <c r="G66" s="4"/>
      <c r="H66" s="4"/>
      <c r="I66" s="4"/>
      <c r="J66" s="4"/>
      <c r="K66" s="4"/>
    </row>
    <row r="67" spans="2:11" s="46" customFormat="1" ht="12.75" customHeight="1">
      <c r="B67" s="47"/>
      <c r="C67" s="48"/>
      <c r="D67" s="4"/>
      <c r="E67" s="4"/>
      <c r="F67" s="4"/>
      <c r="G67" s="4"/>
      <c r="H67" s="4"/>
      <c r="I67" s="4"/>
      <c r="J67" s="4"/>
      <c r="K67" s="4"/>
    </row>
    <row r="68" spans="2:11" s="46" customFormat="1" ht="12.75" customHeight="1">
      <c r="B68" s="47"/>
      <c r="C68" s="48"/>
      <c r="D68" s="4"/>
      <c r="E68" s="4"/>
      <c r="F68" s="4"/>
      <c r="G68" s="4"/>
      <c r="H68" s="4"/>
      <c r="I68" s="4"/>
      <c r="J68" s="4"/>
      <c r="K68" s="4"/>
    </row>
    <row r="69" spans="2:11" s="46" customFormat="1" ht="12.75" customHeight="1">
      <c r="B69" s="47"/>
      <c r="C69" s="48"/>
      <c r="D69" s="4"/>
      <c r="E69" s="4"/>
      <c r="F69" s="4"/>
      <c r="G69" s="4"/>
      <c r="H69" s="4"/>
      <c r="I69" s="4"/>
      <c r="J69" s="4"/>
      <c r="K69" s="4"/>
    </row>
    <row r="70" spans="2:11" s="46" customFormat="1" ht="12.75" customHeight="1">
      <c r="B70" s="47"/>
      <c r="C70" s="48"/>
      <c r="D70" s="4"/>
      <c r="E70" s="4"/>
      <c r="F70" s="4"/>
      <c r="G70" s="4"/>
      <c r="H70" s="4"/>
      <c r="I70" s="4"/>
      <c r="J70" s="4"/>
      <c r="K70" s="4"/>
    </row>
    <row r="71" spans="2:11" s="46" customFormat="1" ht="12.75" customHeight="1">
      <c r="B71" s="47"/>
      <c r="C71" s="48"/>
      <c r="D71" s="4"/>
      <c r="E71" s="4"/>
      <c r="F71" s="4"/>
      <c r="G71" s="4"/>
      <c r="H71" s="4"/>
      <c r="I71" s="4"/>
      <c r="J71" s="4"/>
      <c r="K71" s="4"/>
    </row>
    <row r="72" spans="2:11" s="46" customFormat="1" ht="12.75" customHeight="1">
      <c r="B72" s="47"/>
      <c r="C72" s="48"/>
      <c r="D72" s="4"/>
      <c r="E72" s="4"/>
      <c r="F72" s="4"/>
      <c r="G72" s="4"/>
      <c r="H72" s="4"/>
      <c r="I72" s="4"/>
      <c r="J72" s="4"/>
      <c r="K72" s="4"/>
    </row>
    <row r="73" spans="2:11" s="46" customFormat="1" ht="12.75" customHeight="1">
      <c r="B73" s="47"/>
      <c r="C73" s="48"/>
      <c r="D73" s="4"/>
      <c r="E73" s="4"/>
      <c r="F73" s="4"/>
      <c r="G73" s="4"/>
      <c r="H73" s="4"/>
      <c r="I73" s="4"/>
      <c r="J73" s="4"/>
      <c r="K73" s="4"/>
    </row>
    <row r="74" spans="2:11" s="46" customFormat="1" ht="12.75" customHeight="1">
      <c r="B74" s="47"/>
      <c r="C74" s="48"/>
      <c r="D74" s="4"/>
      <c r="E74" s="4"/>
      <c r="F74" s="4"/>
      <c r="G74" s="4"/>
      <c r="H74" s="4"/>
      <c r="I74" s="4"/>
      <c r="J74" s="4"/>
      <c r="K74" s="4"/>
    </row>
    <row r="75" spans="2:11" s="46" customFormat="1" ht="12.75" customHeight="1">
      <c r="B75" s="47"/>
      <c r="C75" s="48"/>
      <c r="D75" s="4"/>
      <c r="E75" s="4"/>
      <c r="F75" s="4"/>
      <c r="G75" s="4"/>
      <c r="H75" s="4"/>
      <c r="I75" s="4"/>
      <c r="J75" s="4"/>
      <c r="K75" s="4"/>
    </row>
    <row r="76" spans="2:11" s="46" customFormat="1" ht="12.75" customHeight="1">
      <c r="B76" s="47"/>
      <c r="C76" s="48"/>
      <c r="D76" s="4"/>
      <c r="E76" s="4"/>
      <c r="F76" s="4"/>
      <c r="G76" s="4"/>
      <c r="H76" s="4"/>
      <c r="I76" s="4"/>
      <c r="J76" s="4"/>
      <c r="K76" s="4"/>
    </row>
    <row r="77" spans="2:11" s="46" customFormat="1" ht="12.75" customHeight="1">
      <c r="B77" s="47"/>
      <c r="C77" s="48"/>
      <c r="D77" s="4"/>
      <c r="E77" s="4"/>
      <c r="F77" s="4"/>
      <c r="G77" s="4"/>
      <c r="H77" s="4"/>
      <c r="I77" s="4"/>
      <c r="J77" s="4"/>
      <c r="K77" s="4"/>
    </row>
    <row r="78" spans="2:11" s="46" customFormat="1" ht="12.75" customHeight="1">
      <c r="B78" s="47"/>
      <c r="C78" s="48"/>
      <c r="D78" s="4"/>
      <c r="E78" s="4"/>
      <c r="F78" s="4"/>
      <c r="G78" s="4"/>
      <c r="H78" s="4"/>
      <c r="I78" s="4"/>
      <c r="J78" s="4"/>
      <c r="K78" s="4"/>
    </row>
    <row r="79" spans="2:11" s="46" customFormat="1" ht="12.75" customHeight="1">
      <c r="B79" s="47"/>
      <c r="C79" s="48"/>
      <c r="D79" s="4"/>
      <c r="E79" s="4"/>
      <c r="F79" s="4"/>
      <c r="G79" s="4"/>
      <c r="H79" s="4"/>
      <c r="I79" s="4"/>
      <c r="J79" s="4"/>
      <c r="K79" s="4"/>
    </row>
    <row r="80" spans="2:11" s="46" customFormat="1" ht="12.75" customHeight="1">
      <c r="B80" s="47"/>
      <c r="C80" s="48"/>
      <c r="D80" s="4"/>
      <c r="E80" s="4"/>
      <c r="F80" s="4"/>
      <c r="G80" s="4"/>
      <c r="H80" s="4"/>
      <c r="I80" s="4"/>
      <c r="J80" s="4"/>
      <c r="K80" s="4"/>
    </row>
    <row r="81" spans="2:11" s="46" customFormat="1" ht="12.75" customHeight="1">
      <c r="B81" s="47"/>
      <c r="C81" s="48"/>
      <c r="D81" s="4"/>
      <c r="E81" s="4"/>
      <c r="F81" s="4"/>
      <c r="G81" s="4"/>
      <c r="H81" s="4"/>
      <c r="I81" s="4"/>
      <c r="J81" s="4"/>
      <c r="K81" s="4"/>
    </row>
    <row r="82" spans="2:11" s="46" customFormat="1" ht="12.75" customHeight="1">
      <c r="B82" s="47"/>
      <c r="C82" s="48"/>
      <c r="D82" s="4"/>
      <c r="E82" s="4"/>
      <c r="F82" s="4"/>
      <c r="G82" s="4"/>
      <c r="H82" s="4"/>
      <c r="I82" s="4"/>
      <c r="J82" s="4"/>
      <c r="K82" s="4"/>
    </row>
    <row r="83" spans="2:11" s="46" customFormat="1" ht="12.75" customHeight="1">
      <c r="B83" s="47"/>
      <c r="C83" s="48"/>
      <c r="D83" s="4"/>
      <c r="E83" s="4"/>
      <c r="F83" s="4"/>
      <c r="G83" s="4"/>
      <c r="H83" s="4"/>
      <c r="I83" s="4"/>
      <c r="J83" s="4"/>
      <c r="K83" s="4"/>
    </row>
    <row r="84" spans="2:11" s="46" customFormat="1" ht="12.75" customHeight="1">
      <c r="B84" s="47"/>
      <c r="C84" s="48"/>
      <c r="D84" s="4"/>
      <c r="E84" s="4"/>
      <c r="F84" s="4"/>
      <c r="G84" s="4"/>
      <c r="H84" s="4"/>
      <c r="I84" s="4"/>
      <c r="J84" s="4"/>
      <c r="K84" s="4"/>
    </row>
    <row r="85" spans="2:11" s="46" customFormat="1" ht="12.75" customHeight="1">
      <c r="B85" s="47"/>
      <c r="C85" s="48"/>
      <c r="D85" s="4"/>
      <c r="E85" s="4"/>
      <c r="F85" s="4"/>
      <c r="G85" s="4"/>
      <c r="H85" s="4"/>
      <c r="I85" s="4"/>
      <c r="J85" s="4"/>
      <c r="K85" s="4"/>
    </row>
    <row r="86" spans="2:11" s="46" customFormat="1" ht="12.75" customHeight="1">
      <c r="B86" s="47"/>
      <c r="C86" s="48"/>
      <c r="D86" s="4"/>
      <c r="E86" s="4"/>
      <c r="F86" s="4"/>
      <c r="G86" s="4"/>
      <c r="H86" s="4"/>
      <c r="I86" s="4"/>
      <c r="J86" s="4"/>
      <c r="K86" s="4"/>
    </row>
    <row r="87" spans="2:11" s="46" customFormat="1" ht="12.75" customHeight="1">
      <c r="B87" s="47"/>
      <c r="C87" s="48"/>
      <c r="D87" s="4"/>
      <c r="E87" s="4"/>
      <c r="F87" s="4"/>
      <c r="G87" s="4"/>
      <c r="H87" s="4"/>
      <c r="I87" s="4"/>
      <c r="J87" s="4"/>
      <c r="K87" s="4"/>
    </row>
    <row r="88" spans="2:11" s="46" customFormat="1" ht="12.75" customHeight="1">
      <c r="B88" s="47"/>
      <c r="C88" s="48"/>
      <c r="D88" s="4"/>
      <c r="E88" s="4"/>
      <c r="F88" s="4"/>
      <c r="G88" s="4"/>
      <c r="H88" s="4"/>
      <c r="I88" s="4"/>
      <c r="J88" s="4"/>
      <c r="K88" s="4"/>
    </row>
    <row r="89" spans="2:11" s="46" customFormat="1" ht="12.75" customHeight="1">
      <c r="B89" s="47"/>
      <c r="C89" s="48"/>
      <c r="D89" s="4"/>
      <c r="E89" s="4"/>
      <c r="F89" s="4"/>
      <c r="G89" s="4"/>
      <c r="H89" s="4"/>
      <c r="I89" s="4"/>
      <c r="J89" s="4"/>
      <c r="K89" s="4"/>
    </row>
    <row r="90" spans="2:11" s="46" customFormat="1" ht="12.75" customHeight="1">
      <c r="B90" s="47"/>
      <c r="C90" s="48"/>
      <c r="D90" s="4"/>
      <c r="E90" s="4"/>
      <c r="F90" s="4"/>
      <c r="G90" s="4"/>
      <c r="H90" s="4"/>
      <c r="I90" s="4"/>
      <c r="J90" s="4"/>
      <c r="K90" s="4"/>
    </row>
    <row r="91" spans="2:11" s="46" customFormat="1" ht="12.75" customHeight="1">
      <c r="B91" s="47"/>
      <c r="C91" s="48"/>
      <c r="D91" s="4"/>
      <c r="E91" s="4"/>
      <c r="F91" s="4"/>
      <c r="G91" s="4"/>
      <c r="H91" s="4"/>
      <c r="I91" s="4"/>
      <c r="J91" s="4"/>
      <c r="K91" s="4"/>
    </row>
    <row r="92" spans="2:11" s="46" customFormat="1" ht="12.75" customHeight="1">
      <c r="B92" s="47"/>
      <c r="C92" s="48"/>
      <c r="D92" s="4"/>
      <c r="E92" s="4"/>
      <c r="F92" s="4"/>
      <c r="G92" s="4"/>
      <c r="H92" s="4"/>
      <c r="I92" s="4"/>
      <c r="J92" s="4"/>
      <c r="K92" s="4"/>
    </row>
    <row r="93" spans="2:11" s="46" customFormat="1" ht="12.75" customHeight="1">
      <c r="B93" s="47"/>
      <c r="C93" s="48"/>
      <c r="D93" s="4"/>
      <c r="E93" s="4"/>
      <c r="F93" s="4"/>
      <c r="G93" s="4"/>
      <c r="H93" s="4"/>
      <c r="I93" s="4"/>
      <c r="J93" s="4"/>
      <c r="K93" s="4"/>
    </row>
    <row r="94" spans="2:11" s="46" customFormat="1" ht="12.75" customHeight="1">
      <c r="B94" s="47"/>
      <c r="C94" s="48"/>
      <c r="D94" s="4"/>
      <c r="E94" s="4"/>
      <c r="F94" s="4"/>
      <c r="G94" s="4"/>
      <c r="H94" s="4"/>
      <c r="I94" s="4"/>
      <c r="J94" s="4"/>
      <c r="K94" s="4"/>
    </row>
    <row r="95" spans="2:11" s="46" customFormat="1" ht="12.75" customHeight="1">
      <c r="B95" s="47"/>
      <c r="C95" s="48"/>
      <c r="D95" s="4"/>
      <c r="E95" s="4"/>
      <c r="F95" s="4"/>
      <c r="G95" s="4"/>
      <c r="H95" s="4"/>
      <c r="I95" s="4"/>
      <c r="J95" s="4"/>
      <c r="K95" s="4"/>
    </row>
    <row r="96" spans="2:11" s="46" customFormat="1" ht="12.75" customHeight="1">
      <c r="B96" s="47"/>
      <c r="C96" s="48"/>
      <c r="D96" s="4"/>
      <c r="E96" s="4"/>
      <c r="F96" s="4"/>
      <c r="G96" s="4"/>
      <c r="H96" s="4"/>
      <c r="I96" s="4"/>
      <c r="J96" s="4"/>
      <c r="K96" s="4"/>
    </row>
    <row r="97" spans="2:11" s="46" customFormat="1" ht="12.75" customHeight="1">
      <c r="B97" s="47"/>
      <c r="C97" s="48"/>
      <c r="D97" s="4"/>
      <c r="E97" s="4"/>
      <c r="F97" s="4"/>
      <c r="G97" s="4"/>
      <c r="H97" s="4"/>
      <c r="I97" s="4"/>
      <c r="J97" s="4"/>
      <c r="K97" s="4"/>
    </row>
    <row r="98" spans="2:11" s="46" customFormat="1" ht="12.75" customHeight="1">
      <c r="B98" s="47"/>
      <c r="C98" s="48"/>
      <c r="D98" s="4"/>
      <c r="E98" s="4"/>
      <c r="F98" s="4"/>
      <c r="G98" s="4"/>
      <c r="H98" s="4"/>
      <c r="I98" s="4"/>
      <c r="J98" s="4"/>
      <c r="K98" s="4"/>
    </row>
    <row r="99" spans="2:11" s="46" customFormat="1" ht="12.75" customHeight="1">
      <c r="B99" s="47"/>
      <c r="C99" s="48"/>
      <c r="D99" s="4"/>
      <c r="E99" s="4"/>
      <c r="F99" s="4"/>
      <c r="G99" s="4"/>
      <c r="H99" s="4"/>
      <c r="I99" s="4"/>
      <c r="J99" s="4"/>
      <c r="K99" s="4"/>
    </row>
    <row r="100" spans="2:11" s="46" customFormat="1" ht="12.75" customHeight="1">
      <c r="B100" s="47"/>
      <c r="C100" s="48"/>
      <c r="D100" s="4"/>
      <c r="E100" s="4"/>
      <c r="F100" s="4"/>
      <c r="G100" s="4"/>
      <c r="H100" s="4"/>
      <c r="I100" s="4"/>
      <c r="J100" s="4"/>
      <c r="K100" s="4"/>
    </row>
    <row r="101" spans="2:11" s="46" customFormat="1" ht="12.75" customHeight="1">
      <c r="B101" s="47"/>
      <c r="C101" s="48"/>
      <c r="D101" s="4"/>
      <c r="E101" s="4"/>
      <c r="F101" s="4"/>
      <c r="G101" s="4"/>
      <c r="H101" s="4"/>
      <c r="I101" s="4"/>
      <c r="J101" s="4"/>
      <c r="K101" s="4"/>
    </row>
    <row r="102" spans="2:11" s="46" customFormat="1" ht="12.75" customHeight="1">
      <c r="B102" s="47"/>
      <c r="C102" s="48"/>
      <c r="D102" s="4"/>
      <c r="E102" s="4"/>
      <c r="F102" s="4"/>
      <c r="G102" s="4"/>
      <c r="H102" s="4"/>
      <c r="I102" s="4"/>
      <c r="J102" s="4"/>
      <c r="K102" s="4"/>
    </row>
    <row r="103" spans="2:11" s="46" customFormat="1" ht="12.75" customHeight="1">
      <c r="B103" s="47"/>
      <c r="C103" s="48"/>
      <c r="D103" s="4"/>
      <c r="E103" s="4"/>
      <c r="F103" s="4"/>
      <c r="G103" s="4"/>
      <c r="H103" s="4"/>
      <c r="I103" s="4"/>
      <c r="J103" s="4"/>
      <c r="K103" s="4"/>
    </row>
    <row r="104" spans="2:11" s="46" customFormat="1" ht="12.75" customHeight="1">
      <c r="B104" s="47"/>
      <c r="C104" s="48"/>
      <c r="D104" s="4"/>
      <c r="E104" s="4"/>
      <c r="F104" s="4"/>
      <c r="G104" s="4"/>
      <c r="H104" s="4"/>
      <c r="I104" s="4"/>
      <c r="J104" s="4"/>
      <c r="K104" s="4"/>
    </row>
    <row r="105" spans="2:11" s="46" customFormat="1" ht="12.75" customHeight="1">
      <c r="B105" s="47"/>
      <c r="C105" s="48"/>
      <c r="D105" s="4"/>
      <c r="E105" s="4"/>
      <c r="F105" s="4"/>
      <c r="G105" s="4"/>
      <c r="H105" s="4"/>
      <c r="I105" s="4"/>
      <c r="J105" s="4"/>
      <c r="K105" s="4"/>
    </row>
    <row r="106" spans="2:11" s="46" customFormat="1" ht="12.75" customHeight="1">
      <c r="B106" s="47"/>
      <c r="C106" s="48"/>
      <c r="D106" s="4"/>
      <c r="E106" s="4"/>
      <c r="F106" s="4"/>
      <c r="G106" s="4"/>
      <c r="H106" s="4"/>
      <c r="I106" s="4"/>
      <c r="J106" s="4"/>
      <c r="K106" s="4"/>
    </row>
    <row r="107" spans="2:11" s="46" customFormat="1" ht="12.75" customHeight="1">
      <c r="B107" s="47"/>
      <c r="C107" s="48"/>
      <c r="D107" s="4"/>
      <c r="E107" s="4"/>
      <c r="F107" s="4"/>
      <c r="G107" s="4"/>
      <c r="H107" s="4"/>
      <c r="I107" s="4"/>
      <c r="J107" s="4"/>
      <c r="K107" s="4"/>
    </row>
    <row r="108" spans="2:11" s="46" customFormat="1" ht="12.75" customHeight="1">
      <c r="B108" s="47"/>
      <c r="C108" s="48"/>
      <c r="D108" s="4"/>
      <c r="E108" s="4"/>
      <c r="F108" s="4"/>
      <c r="G108" s="4"/>
      <c r="H108" s="4"/>
      <c r="I108" s="4"/>
      <c r="J108" s="4"/>
      <c r="K108" s="4"/>
    </row>
    <row r="109" spans="2:11" s="46" customFormat="1" ht="12.75" customHeight="1">
      <c r="B109" s="47"/>
      <c r="C109" s="48"/>
      <c r="D109" s="4"/>
      <c r="E109" s="4"/>
      <c r="F109" s="4"/>
      <c r="G109" s="4"/>
      <c r="H109" s="4"/>
      <c r="I109" s="4"/>
      <c r="J109" s="4"/>
      <c r="K109" s="4"/>
    </row>
    <row r="110" spans="2:11" s="46" customFormat="1" ht="12.75" customHeight="1">
      <c r="B110" s="47"/>
      <c r="C110" s="48"/>
      <c r="D110" s="4"/>
      <c r="E110" s="4"/>
      <c r="F110" s="4"/>
      <c r="G110" s="4"/>
      <c r="H110" s="4"/>
      <c r="I110" s="4"/>
      <c r="J110" s="4"/>
      <c r="K110" s="4"/>
    </row>
    <row r="111" spans="2:11" s="46" customFormat="1" ht="12.75" customHeight="1">
      <c r="B111" s="47"/>
      <c r="C111" s="48"/>
      <c r="D111" s="4"/>
      <c r="E111" s="4"/>
      <c r="F111" s="4"/>
      <c r="G111" s="4"/>
      <c r="H111" s="4"/>
      <c r="I111" s="4"/>
      <c r="J111" s="4"/>
      <c r="K111" s="4"/>
    </row>
    <row r="112" spans="2:11" s="46" customFormat="1" ht="12.75" customHeight="1">
      <c r="B112" s="47"/>
      <c r="C112" s="48"/>
      <c r="D112" s="4"/>
      <c r="E112" s="4"/>
      <c r="F112" s="4"/>
      <c r="G112" s="4"/>
      <c r="H112" s="4"/>
      <c r="I112" s="4"/>
      <c r="J112" s="4"/>
      <c r="K112" s="4"/>
    </row>
    <row r="113" spans="2:11" s="46" customFormat="1" ht="12.75" customHeight="1">
      <c r="B113" s="47"/>
      <c r="C113" s="48"/>
      <c r="D113" s="4"/>
      <c r="E113" s="4"/>
      <c r="F113" s="4"/>
      <c r="G113" s="4"/>
      <c r="H113" s="4"/>
      <c r="I113" s="4"/>
      <c r="J113" s="4"/>
      <c r="K113" s="4"/>
    </row>
    <row r="114" spans="2:11" s="46" customFormat="1" ht="12.75" customHeight="1">
      <c r="B114" s="47"/>
      <c r="C114" s="48"/>
      <c r="D114" s="4"/>
      <c r="E114" s="4"/>
      <c r="F114" s="4"/>
      <c r="G114" s="4"/>
      <c r="H114" s="4"/>
      <c r="I114" s="4"/>
      <c r="J114" s="4"/>
      <c r="K114" s="4"/>
    </row>
    <row r="115" spans="2:11" s="46" customFormat="1" ht="12.75" customHeight="1">
      <c r="B115" s="47"/>
      <c r="C115" s="48"/>
      <c r="D115" s="4"/>
      <c r="E115" s="4"/>
      <c r="F115" s="4"/>
      <c r="G115" s="4"/>
      <c r="H115" s="4"/>
      <c r="I115" s="4"/>
      <c r="J115" s="4"/>
      <c r="K115" s="4"/>
    </row>
    <row r="116" spans="2:11" s="46" customFormat="1" ht="12.75" customHeight="1">
      <c r="B116" s="47"/>
      <c r="C116" s="48"/>
      <c r="D116" s="4"/>
      <c r="E116" s="4"/>
      <c r="F116" s="4"/>
      <c r="G116" s="4"/>
      <c r="H116" s="4"/>
      <c r="I116" s="4"/>
      <c r="J116" s="4"/>
      <c r="K116" s="4"/>
    </row>
    <row r="117" spans="2:11" s="46" customFormat="1" ht="12.75" customHeight="1">
      <c r="B117" s="47"/>
      <c r="C117" s="48"/>
      <c r="D117" s="4"/>
      <c r="E117" s="4"/>
      <c r="F117" s="4"/>
      <c r="G117" s="4"/>
      <c r="H117" s="4"/>
      <c r="I117" s="4"/>
      <c r="J117" s="4"/>
      <c r="K117" s="4"/>
    </row>
    <row r="118" spans="2:11" s="46" customFormat="1" ht="12.75" customHeight="1">
      <c r="B118" s="47"/>
      <c r="C118" s="48"/>
      <c r="D118" s="4"/>
      <c r="E118" s="4"/>
      <c r="F118" s="4"/>
      <c r="G118" s="4"/>
      <c r="H118" s="4"/>
      <c r="I118" s="4"/>
      <c r="J118" s="4"/>
      <c r="K118" s="4"/>
    </row>
    <row r="119" spans="2:11" s="46" customFormat="1" ht="12.75" customHeight="1">
      <c r="B119" s="47"/>
      <c r="C119" s="48"/>
      <c r="D119" s="4"/>
      <c r="E119" s="4"/>
      <c r="F119" s="4"/>
      <c r="G119" s="4"/>
      <c r="H119" s="4"/>
      <c r="I119" s="4"/>
      <c r="J119" s="4"/>
      <c r="K119" s="4"/>
    </row>
    <row r="120" spans="2:11" s="46" customFormat="1" ht="12.75" customHeight="1">
      <c r="B120" s="47"/>
      <c r="C120" s="48"/>
      <c r="D120" s="4"/>
      <c r="E120" s="4"/>
      <c r="F120" s="4"/>
      <c r="G120" s="4"/>
      <c r="H120" s="4"/>
      <c r="I120" s="4"/>
      <c r="J120" s="4"/>
      <c r="K120" s="4"/>
    </row>
    <row r="121" spans="2:11" s="46" customFormat="1" ht="12.75" customHeight="1">
      <c r="B121" s="47"/>
      <c r="C121" s="48"/>
      <c r="D121" s="4"/>
      <c r="E121" s="4"/>
      <c r="F121" s="4"/>
      <c r="G121" s="4"/>
      <c r="H121" s="4"/>
      <c r="I121" s="4"/>
      <c r="J121" s="4"/>
      <c r="K121" s="4"/>
    </row>
    <row r="122" spans="2:11" s="46" customFormat="1" ht="12.75" customHeight="1">
      <c r="B122" s="47"/>
      <c r="C122" s="48"/>
      <c r="D122" s="4"/>
      <c r="E122" s="4"/>
      <c r="F122" s="4"/>
      <c r="G122" s="4"/>
      <c r="H122" s="4"/>
      <c r="I122" s="4"/>
      <c r="J122" s="4"/>
      <c r="K122" s="4"/>
    </row>
    <row r="123" spans="2:11" s="46" customFormat="1" ht="12.75" customHeight="1">
      <c r="B123" s="47"/>
      <c r="C123" s="48"/>
      <c r="D123" s="4"/>
      <c r="E123" s="4"/>
      <c r="F123" s="4"/>
      <c r="G123" s="4"/>
      <c r="H123" s="4"/>
      <c r="I123" s="4"/>
      <c r="J123" s="4"/>
      <c r="K123" s="4"/>
    </row>
  </sheetData>
  <mergeCells count="55">
    <mergeCell ref="B57:K57"/>
    <mergeCell ref="J16:K16"/>
    <mergeCell ref="C1:F1"/>
    <mergeCell ref="J2:K2"/>
    <mergeCell ref="J4:K4"/>
    <mergeCell ref="F5:H5"/>
    <mergeCell ref="D6:E6"/>
    <mergeCell ref="F6:G6"/>
    <mergeCell ref="H6:I6"/>
    <mergeCell ref="D7:E7"/>
    <mergeCell ref="F7:G7"/>
    <mergeCell ref="H7:I7"/>
    <mergeCell ref="A14:J14"/>
    <mergeCell ref="E15:F15"/>
    <mergeCell ref="J28:K2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B40:E40"/>
    <mergeCell ref="J40:K40"/>
    <mergeCell ref="J29:K29"/>
    <mergeCell ref="J30:K30"/>
    <mergeCell ref="J31:K31"/>
    <mergeCell ref="J32:K32"/>
    <mergeCell ref="J33:K33"/>
    <mergeCell ref="J34:K34"/>
    <mergeCell ref="J35:K35"/>
    <mergeCell ref="B36:E36"/>
    <mergeCell ref="J36:K36"/>
    <mergeCell ref="J38:K38"/>
    <mergeCell ref="J39:K39"/>
    <mergeCell ref="B42:E42"/>
    <mergeCell ref="J42:K42"/>
    <mergeCell ref="B44:E44"/>
    <mergeCell ref="J44:K44"/>
    <mergeCell ref="B46:E46"/>
    <mergeCell ref="J46:K46"/>
    <mergeCell ref="C53:E53"/>
    <mergeCell ref="G53:H53"/>
    <mergeCell ref="J53:K53"/>
    <mergeCell ref="B56:K56"/>
    <mergeCell ref="J48:K48"/>
    <mergeCell ref="B49:E49"/>
    <mergeCell ref="J49:K49"/>
    <mergeCell ref="J51:K51"/>
    <mergeCell ref="B52:E52"/>
    <mergeCell ref="J52:K52"/>
  </mergeCells>
  <conditionalFormatting sqref="D25:D31">
    <cfRule type="cellIs" dxfId="24" priority="2" operator="equal">
      <formula>0</formula>
    </cfRule>
  </conditionalFormatting>
  <conditionalFormatting sqref="D10:K13">
    <cfRule type="cellIs" dxfId="23" priority="3" operator="equal">
      <formula>0</formula>
    </cfRule>
  </conditionalFormatting>
  <conditionalFormatting sqref="H18:H51">
    <cfRule type="cellIs" dxfId="22" priority="4" operator="equal">
      <formula>100</formula>
    </cfRule>
  </conditionalFormatting>
  <conditionalFormatting sqref="J8">
    <cfRule type="cellIs" dxfId="21" priority="5" operator="notEqual">
      <formula>$D$8</formula>
    </cfRule>
  </conditionalFormatting>
  <conditionalFormatting sqref="M1">
    <cfRule type="cellIs" dxfId="20" priority="1" operator="equal">
      <formula>"Nomales, ja nav bortu!"</formula>
    </cfRule>
  </conditionalFormatting>
  <pageMargins left="0.43307086614173229" right="0.31496062992125984" top="0.74803149606299213" bottom="0.74803149606299213" header="0.31496062992125984" footer="0.31496062992125984"/>
  <pageSetup paperSize="9" fitToHeight="3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AB267-824B-467C-A4C7-12C879A8130F}">
  <dimension ref="A1:V123"/>
  <sheetViews>
    <sheetView showGridLines="0" zoomScale="115" zoomScaleNormal="115" workbookViewId="0">
      <selection activeCell="A4" sqref="A4"/>
    </sheetView>
  </sheetViews>
  <sheetFormatPr defaultRowHeight="12.75" customHeight="1"/>
  <cols>
    <col min="1" max="1" width="5" style="46" customWidth="1"/>
    <col min="2" max="2" width="19.5703125" style="47" customWidth="1"/>
    <col min="3" max="3" width="6.42578125" style="48" customWidth="1"/>
    <col min="4" max="4" width="8.5703125" style="4" customWidth="1"/>
    <col min="5" max="5" width="7.42578125" style="4" customWidth="1"/>
    <col min="6" max="6" width="9.140625" style="4"/>
    <col min="7" max="7" width="7.42578125" style="4" customWidth="1"/>
    <col min="8" max="8" width="8.5703125" style="4" customWidth="1"/>
    <col min="9" max="9" width="9.140625" style="4" customWidth="1"/>
    <col min="10" max="10" width="8.42578125" style="4" customWidth="1"/>
    <col min="11" max="11" width="7" style="4" customWidth="1"/>
    <col min="12" max="12" width="4.5703125" style="4" customWidth="1"/>
    <col min="13" max="14" width="9.140625" style="4"/>
    <col min="15" max="15" width="4.85546875" style="4" customWidth="1"/>
    <col min="16" max="16" width="7.85546875" style="4" customWidth="1"/>
    <col min="17" max="17" width="5" style="4" customWidth="1"/>
    <col min="18" max="18" width="7.85546875" style="4" customWidth="1"/>
    <col min="19" max="19" width="4.85546875" style="4" customWidth="1"/>
    <col min="20" max="20" width="7.7109375" style="4" customWidth="1"/>
    <col min="21" max="21" width="4.85546875" style="4" customWidth="1"/>
    <col min="22" max="22" width="7.7109375" style="4" customWidth="1"/>
    <col min="23" max="16384" width="9.140625" style="4"/>
  </cols>
  <sheetData>
    <row r="1" spans="1:22" ht="12.75" customHeight="1">
      <c r="A1" s="2"/>
      <c r="B1" s="3" t="s">
        <v>140</v>
      </c>
      <c r="C1" s="166" t="s">
        <v>164</v>
      </c>
      <c r="D1" s="166"/>
      <c r="E1" s="166"/>
      <c r="F1" s="166"/>
      <c r="G1" s="2"/>
      <c r="H1" s="2"/>
      <c r="I1" s="2"/>
      <c r="J1" s="2"/>
      <c r="K1" s="103">
        <f>J2</f>
        <v>6745</v>
      </c>
      <c r="M1" s="135" t="str">
        <f>IF(K10&lt;&gt;0,"Nomales, ja nav bortu!","")</f>
        <v/>
      </c>
    </row>
    <row r="2" spans="1:22" ht="12.75" customHeight="1">
      <c r="A2" s="5"/>
      <c r="B2" s="3" t="s">
        <v>141</v>
      </c>
      <c r="C2" s="71" t="s">
        <v>165</v>
      </c>
      <c r="D2" s="72"/>
      <c r="E2" s="72"/>
      <c r="F2" s="6"/>
      <c r="G2" s="2"/>
      <c r="H2" s="7"/>
      <c r="I2" s="8" t="s">
        <v>55</v>
      </c>
      <c r="J2" s="167">
        <f>I53</f>
        <v>6745</v>
      </c>
      <c r="K2" s="167"/>
    </row>
    <row r="3" spans="1:22" ht="6" customHeight="1" thickBot="1">
      <c r="A3" s="9"/>
      <c r="B3" s="5"/>
      <c r="C3" s="10"/>
      <c r="D3" s="11"/>
      <c r="E3" s="11"/>
      <c r="F3" s="11"/>
      <c r="G3" s="11"/>
      <c r="H3" s="11"/>
      <c r="I3" s="11"/>
      <c r="J3" s="11"/>
    </row>
    <row r="4" spans="1:22" ht="12.75" customHeight="1">
      <c r="A4" s="92">
        <v>1</v>
      </c>
      <c r="B4" s="93" t="s">
        <v>0</v>
      </c>
      <c r="C4" s="90"/>
      <c r="D4" s="90"/>
      <c r="E4" s="90"/>
      <c r="F4" s="90"/>
      <c r="G4" s="90"/>
      <c r="H4" s="90"/>
      <c r="I4" s="91"/>
      <c r="J4" s="168" t="s">
        <v>1</v>
      </c>
      <c r="K4" s="169"/>
      <c r="M4" s="104" t="s">
        <v>110</v>
      </c>
      <c r="N4" s="130">
        <f>I53</f>
        <v>6745</v>
      </c>
      <c r="O4" s="104" t="s">
        <v>119</v>
      </c>
      <c r="P4" s="130">
        <f>I38</f>
        <v>642</v>
      </c>
      <c r="Q4" s="104" t="s">
        <v>120</v>
      </c>
      <c r="R4" s="130">
        <f>I44</f>
        <v>0</v>
      </c>
      <c r="S4" s="104" t="s">
        <v>121</v>
      </c>
      <c r="T4" s="130">
        <f>I42</f>
        <v>0</v>
      </c>
      <c r="U4" s="4" t="s">
        <v>122</v>
      </c>
      <c r="V4" s="130">
        <f>I46</f>
        <v>0</v>
      </c>
    </row>
    <row r="5" spans="1:22" ht="12.75" customHeight="1" thickBot="1">
      <c r="A5" s="12" t="s">
        <v>42</v>
      </c>
      <c r="B5" s="69" t="s">
        <v>82</v>
      </c>
      <c r="C5" s="13">
        <v>0.25</v>
      </c>
      <c r="D5" s="14" t="s">
        <v>2</v>
      </c>
      <c r="E5" s="13"/>
      <c r="F5" s="170" t="s">
        <v>80</v>
      </c>
      <c r="G5" s="171"/>
      <c r="H5" s="171"/>
      <c r="I5" s="74">
        <f>J8</f>
        <v>0.245</v>
      </c>
      <c r="J5" s="15" t="s">
        <v>46</v>
      </c>
      <c r="K5" s="16" t="s">
        <v>60</v>
      </c>
    </row>
    <row r="6" spans="1:22" ht="12" customHeight="1" thickTop="1">
      <c r="A6" s="17" t="s">
        <v>41</v>
      </c>
      <c r="B6" s="18" t="s">
        <v>39</v>
      </c>
      <c r="C6" s="19"/>
      <c r="D6" s="172">
        <v>80520021729</v>
      </c>
      <c r="E6" s="173"/>
      <c r="F6" s="174"/>
      <c r="G6" s="175"/>
      <c r="H6" s="175"/>
      <c r="I6" s="176"/>
      <c r="J6" s="94"/>
      <c r="K6" s="95"/>
    </row>
    <row r="7" spans="1:22" ht="12" customHeight="1">
      <c r="A7" s="20" t="s">
        <v>43</v>
      </c>
      <c r="B7" s="21" t="s">
        <v>36</v>
      </c>
      <c r="C7" s="19"/>
      <c r="D7" s="177">
        <v>80520021729</v>
      </c>
      <c r="E7" s="178"/>
      <c r="F7" s="179"/>
      <c r="G7" s="180"/>
      <c r="H7" s="180"/>
      <c r="I7" s="181"/>
      <c r="J7" s="96"/>
      <c r="K7" s="97"/>
      <c r="L7" s="49"/>
      <c r="M7" s="1"/>
      <c r="N7" s="1"/>
      <c r="O7" s="1"/>
    </row>
    <row r="8" spans="1:22" ht="12" customHeight="1">
      <c r="A8" s="20" t="s">
        <v>44</v>
      </c>
      <c r="B8" s="21" t="s">
        <v>81</v>
      </c>
      <c r="C8" s="22" t="s">
        <v>2</v>
      </c>
      <c r="D8" s="26">
        <f>SUM(D10:D13)</f>
        <v>0.245</v>
      </c>
      <c r="E8" s="23"/>
      <c r="F8" s="52"/>
      <c r="G8" s="67"/>
      <c r="H8" s="67"/>
      <c r="I8" s="53"/>
      <c r="J8" s="132">
        <f>SUM(J10:J13)</f>
        <v>0.245</v>
      </c>
      <c r="K8" s="98">
        <f>SUM(K10:K13)</f>
        <v>735</v>
      </c>
    </row>
    <row r="9" spans="1:22" ht="12" customHeight="1">
      <c r="A9" s="20" t="s">
        <v>45</v>
      </c>
      <c r="B9" s="21" t="s">
        <v>40</v>
      </c>
      <c r="C9" s="24"/>
      <c r="D9" s="25" t="s">
        <v>46</v>
      </c>
      <c r="E9" s="26" t="s">
        <v>60</v>
      </c>
      <c r="F9" s="52"/>
      <c r="G9" s="67"/>
      <c r="H9" s="67"/>
      <c r="I9" s="53"/>
      <c r="J9" s="133"/>
      <c r="K9" s="136"/>
    </row>
    <row r="10" spans="1:22" ht="12" customHeight="1">
      <c r="A10" s="20"/>
      <c r="B10" s="21"/>
      <c r="C10" s="50" t="s">
        <v>69</v>
      </c>
      <c r="D10" s="24"/>
      <c r="E10" s="27">
        <f>D18+D19+D20+D24</f>
        <v>0</v>
      </c>
      <c r="F10" s="52"/>
      <c r="G10" s="67"/>
      <c r="H10" s="67"/>
      <c r="I10" s="53"/>
      <c r="J10" s="134">
        <f>D10</f>
        <v>0</v>
      </c>
      <c r="K10" s="70">
        <f t="shared" ref="J10:K13" si="0">E10</f>
        <v>0</v>
      </c>
    </row>
    <row r="11" spans="1:22" ht="12" customHeight="1">
      <c r="A11" s="20"/>
      <c r="B11" s="21"/>
      <c r="C11" s="50" t="s">
        <v>72</v>
      </c>
      <c r="D11" s="131"/>
      <c r="E11" s="27">
        <f>D21</f>
        <v>0</v>
      </c>
      <c r="F11" s="52"/>
      <c r="G11" s="67"/>
      <c r="H11" s="67"/>
      <c r="I11" s="53"/>
      <c r="J11" s="134">
        <f t="shared" si="0"/>
        <v>0</v>
      </c>
      <c r="K11" s="70">
        <f t="shared" si="0"/>
        <v>0</v>
      </c>
    </row>
    <row r="12" spans="1:22" ht="12" customHeight="1">
      <c r="A12" s="20"/>
      <c r="B12" s="21"/>
      <c r="C12" s="50" t="s">
        <v>3</v>
      </c>
      <c r="D12" s="131">
        <v>0.245</v>
      </c>
      <c r="E12" s="28">
        <f>D22+D23</f>
        <v>735</v>
      </c>
      <c r="F12" s="52"/>
      <c r="G12" s="67"/>
      <c r="H12" s="67"/>
      <c r="I12" s="53"/>
      <c r="J12" s="134">
        <f t="shared" si="0"/>
        <v>0.245</v>
      </c>
      <c r="K12" s="70">
        <f t="shared" si="0"/>
        <v>735</v>
      </c>
    </row>
    <row r="13" spans="1:22" ht="12" customHeight="1" thickBot="1">
      <c r="A13" s="20"/>
      <c r="B13" s="21"/>
      <c r="C13" s="51" t="s">
        <v>37</v>
      </c>
      <c r="D13" s="131"/>
      <c r="E13" s="28">
        <f>D32</f>
        <v>0</v>
      </c>
      <c r="F13" s="52"/>
      <c r="G13" s="67"/>
      <c r="H13" s="68"/>
      <c r="I13" s="54"/>
      <c r="J13" s="134">
        <f t="shared" si="0"/>
        <v>0</v>
      </c>
      <c r="K13" s="70">
        <f t="shared" si="0"/>
        <v>0</v>
      </c>
    </row>
    <row r="14" spans="1:22" ht="4.5" customHeight="1" thickBot="1">
      <c r="A14" s="182"/>
      <c r="B14" s="183"/>
      <c r="C14" s="183"/>
      <c r="D14" s="183"/>
      <c r="E14" s="183"/>
      <c r="F14" s="183"/>
      <c r="G14" s="183"/>
      <c r="H14" s="183"/>
      <c r="I14" s="183"/>
      <c r="J14" s="183"/>
      <c r="K14" s="29"/>
    </row>
    <row r="15" spans="1:22" ht="12.75" customHeight="1">
      <c r="A15" s="92">
        <v>2</v>
      </c>
      <c r="B15" s="90" t="s">
        <v>68</v>
      </c>
      <c r="C15" s="90"/>
      <c r="D15" s="90"/>
      <c r="E15" s="184">
        <f>D7</f>
        <v>80520021729</v>
      </c>
      <c r="F15" s="185"/>
      <c r="G15" s="90"/>
      <c r="H15" s="90"/>
      <c r="I15" s="90"/>
      <c r="J15" s="90"/>
      <c r="K15" s="91"/>
    </row>
    <row r="16" spans="1:22" ht="22.5" customHeight="1">
      <c r="A16" s="30" t="s">
        <v>4</v>
      </c>
      <c r="B16" s="73" t="s">
        <v>5</v>
      </c>
      <c r="C16" s="73" t="s">
        <v>54</v>
      </c>
      <c r="D16" s="31" t="s">
        <v>6</v>
      </c>
      <c r="E16" s="32" t="s">
        <v>57</v>
      </c>
      <c r="F16" s="32" t="s">
        <v>58</v>
      </c>
      <c r="G16" s="32" t="s">
        <v>59</v>
      </c>
      <c r="H16" s="32" t="s">
        <v>56</v>
      </c>
      <c r="I16" s="32" t="s">
        <v>7</v>
      </c>
      <c r="J16" s="164" t="s">
        <v>8</v>
      </c>
      <c r="K16" s="165"/>
    </row>
    <row r="17" spans="1:12" ht="12.75" customHeight="1">
      <c r="A17" s="75" t="s">
        <v>47</v>
      </c>
      <c r="B17" s="76" t="s">
        <v>61</v>
      </c>
      <c r="C17" s="77"/>
      <c r="D17" s="78"/>
      <c r="E17" s="78"/>
      <c r="F17" s="78"/>
      <c r="G17" s="78"/>
      <c r="H17" s="78"/>
      <c r="I17" s="78"/>
      <c r="J17" s="162"/>
      <c r="K17" s="163"/>
    </row>
    <row r="18" spans="1:12" ht="12" customHeight="1">
      <c r="A18" s="33" t="s">
        <v>9</v>
      </c>
      <c r="B18" s="21" t="s">
        <v>10</v>
      </c>
      <c r="C18" s="34" t="s">
        <v>62</v>
      </c>
      <c r="D18" s="36"/>
      <c r="E18" s="100">
        <v>26.17</v>
      </c>
      <c r="F18" s="35">
        <f t="shared" ref="F18:F35" si="1">ROUND(D18*E18,2)</f>
        <v>0</v>
      </c>
      <c r="G18" s="36"/>
      <c r="H18" s="36">
        <f t="shared" ref="H18:H35" si="2">100-G18</f>
        <v>100</v>
      </c>
      <c r="I18" s="35">
        <f>ROUND(F18*H18/100,2)</f>
        <v>0</v>
      </c>
      <c r="J18" s="150"/>
      <c r="K18" s="151"/>
      <c r="L18" s="99"/>
    </row>
    <row r="19" spans="1:12" ht="12" customHeight="1">
      <c r="A19" s="33" t="s">
        <v>11</v>
      </c>
      <c r="B19" s="21" t="s">
        <v>12</v>
      </c>
      <c r="C19" s="34" t="s">
        <v>62</v>
      </c>
      <c r="D19" s="36"/>
      <c r="E19" s="100">
        <v>14.74</v>
      </c>
      <c r="F19" s="35">
        <f t="shared" si="1"/>
        <v>0</v>
      </c>
      <c r="G19" s="36"/>
      <c r="H19" s="36">
        <f t="shared" si="2"/>
        <v>100</v>
      </c>
      <c r="I19" s="35">
        <f t="shared" ref="I19:I35" si="3">ROUND(F19*H19/100,2)</f>
        <v>0</v>
      </c>
      <c r="J19" s="150"/>
      <c r="K19" s="151"/>
      <c r="L19" s="99"/>
    </row>
    <row r="20" spans="1:12" ht="12" customHeight="1">
      <c r="A20" s="33" t="s">
        <v>13</v>
      </c>
      <c r="B20" s="21" t="s">
        <v>14</v>
      </c>
      <c r="C20" s="34" t="s">
        <v>62</v>
      </c>
      <c r="D20" s="36"/>
      <c r="E20" s="100">
        <v>8.91</v>
      </c>
      <c r="F20" s="35">
        <f>ROUND(D20*E20,2)</f>
        <v>0</v>
      </c>
      <c r="G20" s="36"/>
      <c r="H20" s="36">
        <f t="shared" si="2"/>
        <v>100</v>
      </c>
      <c r="I20" s="35">
        <f t="shared" si="3"/>
        <v>0</v>
      </c>
      <c r="J20" s="150"/>
      <c r="K20" s="151"/>
      <c r="L20" s="99"/>
    </row>
    <row r="21" spans="1:12" ht="12" customHeight="1">
      <c r="A21" s="33" t="s">
        <v>15</v>
      </c>
      <c r="B21" s="21" t="s">
        <v>16</v>
      </c>
      <c r="C21" s="34" t="s">
        <v>62</v>
      </c>
      <c r="D21" s="36"/>
      <c r="E21" s="101">
        <v>22.82</v>
      </c>
      <c r="F21" s="35">
        <f>ROUND(D21*E21,2)</f>
        <v>0</v>
      </c>
      <c r="G21" s="36"/>
      <c r="H21" s="36">
        <f t="shared" si="2"/>
        <v>100</v>
      </c>
      <c r="I21" s="35">
        <f t="shared" si="3"/>
        <v>0</v>
      </c>
      <c r="J21" s="150"/>
      <c r="K21" s="151"/>
      <c r="L21" s="99"/>
    </row>
    <row r="22" spans="1:12" ht="12" customHeight="1">
      <c r="A22" s="33" t="s">
        <v>17</v>
      </c>
      <c r="B22" s="21" t="s">
        <v>18</v>
      </c>
      <c r="C22" s="34" t="s">
        <v>62</v>
      </c>
      <c r="D22" s="36"/>
      <c r="E22" s="100">
        <v>5.3</v>
      </c>
      <c r="F22" s="35">
        <f t="shared" si="1"/>
        <v>0</v>
      </c>
      <c r="G22" s="36"/>
      <c r="H22" s="36">
        <f t="shared" si="2"/>
        <v>100</v>
      </c>
      <c r="I22" s="35">
        <f t="shared" si="3"/>
        <v>0</v>
      </c>
      <c r="J22" s="150"/>
      <c r="K22" s="151"/>
      <c r="L22" s="99"/>
    </row>
    <row r="23" spans="1:12" ht="12" customHeight="1">
      <c r="A23" s="33" t="s">
        <v>19</v>
      </c>
      <c r="B23" s="21" t="s">
        <v>73</v>
      </c>
      <c r="C23" s="34" t="s">
        <v>62</v>
      </c>
      <c r="D23" s="36">
        <v>735</v>
      </c>
      <c r="E23" s="100">
        <v>2.12</v>
      </c>
      <c r="F23" s="35">
        <f>ROUND(D23*E23,2)</f>
        <v>1558.2</v>
      </c>
      <c r="G23" s="36">
        <v>40</v>
      </c>
      <c r="H23" s="36">
        <f t="shared" si="2"/>
        <v>60</v>
      </c>
      <c r="I23" s="35">
        <f t="shared" si="3"/>
        <v>934.92</v>
      </c>
      <c r="J23" s="150" t="s">
        <v>174</v>
      </c>
      <c r="K23" s="151"/>
      <c r="L23" s="99"/>
    </row>
    <row r="24" spans="1:12" ht="12" customHeight="1">
      <c r="A24" s="33" t="s">
        <v>20</v>
      </c>
      <c r="B24" s="21" t="s">
        <v>74</v>
      </c>
      <c r="C24" s="34" t="s">
        <v>62</v>
      </c>
      <c r="D24" s="36"/>
      <c r="E24" s="102">
        <v>4.32</v>
      </c>
      <c r="F24" s="35">
        <f>ROUND(D24*E24,2)</f>
        <v>0</v>
      </c>
      <c r="G24" s="36"/>
      <c r="H24" s="36">
        <f t="shared" si="2"/>
        <v>100</v>
      </c>
      <c r="I24" s="35">
        <f t="shared" si="3"/>
        <v>0</v>
      </c>
      <c r="J24" s="150"/>
      <c r="K24" s="151"/>
      <c r="L24" s="99"/>
    </row>
    <row r="25" spans="1:12" ht="12" customHeight="1">
      <c r="A25" s="33" t="s">
        <v>21</v>
      </c>
      <c r="B25" s="21" t="s">
        <v>96</v>
      </c>
      <c r="C25" s="34" t="s">
        <v>62</v>
      </c>
      <c r="D25" s="36">
        <f t="shared" ref="D25:D31" si="4">D18</f>
        <v>0</v>
      </c>
      <c r="E25" s="102">
        <v>28.34</v>
      </c>
      <c r="F25" s="35">
        <f t="shared" ref="F25:F31" si="5">ROUND(D25*E25,2)</f>
        <v>0</v>
      </c>
      <c r="G25" s="36"/>
      <c r="H25" s="36">
        <f t="shared" si="2"/>
        <v>100</v>
      </c>
      <c r="I25" s="35">
        <f t="shared" si="3"/>
        <v>0</v>
      </c>
      <c r="J25" s="150"/>
      <c r="K25" s="151"/>
      <c r="L25" s="99"/>
    </row>
    <row r="26" spans="1:12" ht="12" customHeight="1">
      <c r="A26" s="33" t="s">
        <v>75</v>
      </c>
      <c r="B26" s="21" t="s">
        <v>97</v>
      </c>
      <c r="C26" s="34" t="s">
        <v>62</v>
      </c>
      <c r="D26" s="36">
        <f t="shared" si="4"/>
        <v>0</v>
      </c>
      <c r="E26" s="102">
        <v>16.13</v>
      </c>
      <c r="F26" s="35">
        <f t="shared" si="5"/>
        <v>0</v>
      </c>
      <c r="G26" s="36"/>
      <c r="H26" s="36">
        <f t="shared" si="2"/>
        <v>100</v>
      </c>
      <c r="I26" s="35">
        <f t="shared" si="3"/>
        <v>0</v>
      </c>
      <c r="J26" s="150"/>
      <c r="K26" s="151"/>
    </row>
    <row r="27" spans="1:12" ht="12" customHeight="1">
      <c r="A27" s="33" t="s">
        <v>76</v>
      </c>
      <c r="B27" s="21" t="s">
        <v>98</v>
      </c>
      <c r="C27" s="34" t="s">
        <v>62</v>
      </c>
      <c r="D27" s="36">
        <f t="shared" si="4"/>
        <v>0</v>
      </c>
      <c r="E27" s="102">
        <v>16.68</v>
      </c>
      <c r="F27" s="35">
        <f t="shared" si="5"/>
        <v>0</v>
      </c>
      <c r="G27" s="36"/>
      <c r="H27" s="36">
        <f t="shared" si="2"/>
        <v>100</v>
      </c>
      <c r="I27" s="35">
        <f t="shared" si="3"/>
        <v>0</v>
      </c>
      <c r="J27" s="150"/>
      <c r="K27" s="151"/>
    </row>
    <row r="28" spans="1:12" ht="12" customHeight="1">
      <c r="A28" s="33" t="s">
        <v>91</v>
      </c>
      <c r="B28" s="21" t="s">
        <v>99</v>
      </c>
      <c r="C28" s="34" t="s">
        <v>62</v>
      </c>
      <c r="D28" s="36">
        <f t="shared" si="4"/>
        <v>0</v>
      </c>
      <c r="E28" s="102">
        <v>17.36</v>
      </c>
      <c r="F28" s="35">
        <f t="shared" si="5"/>
        <v>0</v>
      </c>
      <c r="G28" s="36"/>
      <c r="H28" s="36">
        <f t="shared" si="2"/>
        <v>100</v>
      </c>
      <c r="I28" s="35">
        <f t="shared" si="3"/>
        <v>0</v>
      </c>
      <c r="J28" s="150"/>
      <c r="K28" s="151"/>
    </row>
    <row r="29" spans="1:12" ht="12" customHeight="1">
      <c r="A29" s="33" t="s">
        <v>103</v>
      </c>
      <c r="B29" s="21" t="s">
        <v>100</v>
      </c>
      <c r="C29" s="34" t="s">
        <v>62</v>
      </c>
      <c r="D29" s="36">
        <f t="shared" si="4"/>
        <v>0</v>
      </c>
      <c r="E29" s="102">
        <v>14.47</v>
      </c>
      <c r="F29" s="35">
        <f t="shared" si="5"/>
        <v>0</v>
      </c>
      <c r="G29" s="36"/>
      <c r="H29" s="36">
        <f t="shared" si="2"/>
        <v>100</v>
      </c>
      <c r="I29" s="35">
        <f t="shared" si="3"/>
        <v>0</v>
      </c>
      <c r="J29" s="150"/>
      <c r="K29" s="151"/>
    </row>
    <row r="30" spans="1:12" ht="12" customHeight="1">
      <c r="A30" s="33" t="s">
        <v>104</v>
      </c>
      <c r="B30" s="21" t="s">
        <v>101</v>
      </c>
      <c r="C30" s="34" t="s">
        <v>62</v>
      </c>
      <c r="D30" s="36">
        <f t="shared" si="4"/>
        <v>735</v>
      </c>
      <c r="E30" s="102">
        <v>11.72</v>
      </c>
      <c r="F30" s="35">
        <f t="shared" si="5"/>
        <v>8614.2000000000007</v>
      </c>
      <c r="G30" s="36">
        <v>40</v>
      </c>
      <c r="H30" s="36">
        <f t="shared" si="2"/>
        <v>60</v>
      </c>
      <c r="I30" s="35">
        <f t="shared" si="3"/>
        <v>5168.5200000000004</v>
      </c>
      <c r="J30" s="150"/>
      <c r="K30" s="151"/>
    </row>
    <row r="31" spans="1:12" ht="12" customHeight="1">
      <c r="A31" s="33" t="s">
        <v>105</v>
      </c>
      <c r="B31" s="21" t="s">
        <v>102</v>
      </c>
      <c r="C31" s="34" t="s">
        <v>62</v>
      </c>
      <c r="D31" s="36">
        <f t="shared" si="4"/>
        <v>0</v>
      </c>
      <c r="E31" s="102">
        <v>19.920000000000002</v>
      </c>
      <c r="F31" s="35">
        <f t="shared" si="5"/>
        <v>0</v>
      </c>
      <c r="G31" s="36"/>
      <c r="H31" s="36">
        <f t="shared" si="2"/>
        <v>100</v>
      </c>
      <c r="I31" s="35">
        <f t="shared" si="3"/>
        <v>0</v>
      </c>
      <c r="J31" s="150"/>
      <c r="K31" s="151"/>
    </row>
    <row r="32" spans="1:12" ht="12" customHeight="1">
      <c r="A32" s="33" t="s">
        <v>106</v>
      </c>
      <c r="B32" s="21" t="s">
        <v>71</v>
      </c>
      <c r="C32" s="34" t="s">
        <v>63</v>
      </c>
      <c r="D32" s="36"/>
      <c r="E32" s="23">
        <v>2.46</v>
      </c>
      <c r="F32" s="35">
        <f>ROUND(D32*E32,2)</f>
        <v>0</v>
      </c>
      <c r="G32" s="36"/>
      <c r="H32" s="36">
        <f t="shared" si="2"/>
        <v>100</v>
      </c>
      <c r="I32" s="35">
        <f t="shared" si="3"/>
        <v>0</v>
      </c>
      <c r="J32" s="150"/>
      <c r="K32" s="151"/>
    </row>
    <row r="33" spans="1:11" ht="12" customHeight="1">
      <c r="A33" s="33" t="s">
        <v>107</v>
      </c>
      <c r="B33" s="21" t="s">
        <v>22</v>
      </c>
      <c r="C33" s="34" t="s">
        <v>64</v>
      </c>
      <c r="D33" s="36"/>
      <c r="E33" s="23">
        <v>6.36</v>
      </c>
      <c r="F33" s="35">
        <f t="shared" si="1"/>
        <v>0</v>
      </c>
      <c r="G33" s="36"/>
      <c r="H33" s="36">
        <f t="shared" si="2"/>
        <v>100</v>
      </c>
      <c r="I33" s="35">
        <f t="shared" si="3"/>
        <v>0</v>
      </c>
      <c r="J33" s="150"/>
      <c r="K33" s="151"/>
    </row>
    <row r="34" spans="1:11" ht="12" customHeight="1">
      <c r="A34" s="33" t="s">
        <v>108</v>
      </c>
      <c r="B34" s="21" t="s">
        <v>92</v>
      </c>
      <c r="C34" s="34" t="s">
        <v>63</v>
      </c>
      <c r="D34" s="36"/>
      <c r="E34" s="23">
        <v>1.96</v>
      </c>
      <c r="F34" s="35">
        <f t="shared" si="1"/>
        <v>0</v>
      </c>
      <c r="G34" s="36"/>
      <c r="H34" s="36">
        <f t="shared" si="2"/>
        <v>100</v>
      </c>
      <c r="I34" s="35">
        <f t="shared" si="3"/>
        <v>0</v>
      </c>
      <c r="J34" s="160"/>
      <c r="K34" s="161"/>
    </row>
    <row r="35" spans="1:11" ht="12" customHeight="1">
      <c r="A35" s="33" t="s">
        <v>109</v>
      </c>
      <c r="B35" s="21" t="s">
        <v>77</v>
      </c>
      <c r="C35" s="34" t="s">
        <v>62</v>
      </c>
      <c r="D35" s="36"/>
      <c r="E35" s="22">
        <f>ROUND(28.33*0.3,2)</f>
        <v>8.5</v>
      </c>
      <c r="F35" s="35">
        <f t="shared" si="1"/>
        <v>0</v>
      </c>
      <c r="G35" s="36"/>
      <c r="H35" s="36">
        <f t="shared" si="2"/>
        <v>100</v>
      </c>
      <c r="I35" s="35">
        <f t="shared" si="3"/>
        <v>0</v>
      </c>
      <c r="J35" s="150"/>
      <c r="K35" s="151"/>
    </row>
    <row r="36" spans="1:11" ht="12.75" customHeight="1">
      <c r="A36" s="20"/>
      <c r="B36" s="152" t="s">
        <v>23</v>
      </c>
      <c r="C36" s="153"/>
      <c r="D36" s="153"/>
      <c r="E36" s="154"/>
      <c r="F36" s="37">
        <f>SUM(F18:F35)</f>
        <v>10172.400000000001</v>
      </c>
      <c r="G36" s="62"/>
      <c r="H36" s="23"/>
      <c r="I36" s="37">
        <f>SUM(I18:I35)</f>
        <v>6103.4400000000005</v>
      </c>
      <c r="J36" s="150"/>
      <c r="K36" s="151"/>
    </row>
    <row r="37" spans="1:11" ht="12.75" customHeight="1">
      <c r="A37" s="75" t="s">
        <v>48</v>
      </c>
      <c r="B37" s="76" t="s">
        <v>65</v>
      </c>
      <c r="C37" s="78"/>
      <c r="D37" s="78"/>
      <c r="E37" s="78"/>
      <c r="F37" s="79"/>
      <c r="G37" s="78"/>
      <c r="H37" s="78"/>
      <c r="I37" s="79"/>
      <c r="J37" s="80"/>
      <c r="K37" s="81"/>
    </row>
    <row r="38" spans="1:11" ht="12" customHeight="1">
      <c r="A38" s="33" t="s">
        <v>24</v>
      </c>
      <c r="B38" s="56" t="s">
        <v>78</v>
      </c>
      <c r="C38" s="57"/>
      <c r="D38" s="58"/>
      <c r="E38" s="60"/>
      <c r="F38" s="39">
        <v>764</v>
      </c>
      <c r="G38" s="27"/>
      <c r="H38" s="61"/>
      <c r="I38" s="35">
        <v>642</v>
      </c>
      <c r="J38" s="150"/>
      <c r="K38" s="151"/>
    </row>
    <row r="39" spans="1:11" ht="12" customHeight="1">
      <c r="A39" s="33" t="s">
        <v>25</v>
      </c>
      <c r="B39" s="56" t="s">
        <v>79</v>
      </c>
      <c r="C39" s="57"/>
      <c r="D39" s="59"/>
      <c r="E39" s="23"/>
      <c r="F39" s="35">
        <v>0</v>
      </c>
      <c r="G39" s="27"/>
      <c r="H39" s="61"/>
      <c r="I39" s="35">
        <v>0</v>
      </c>
      <c r="J39" s="150"/>
      <c r="K39" s="151"/>
    </row>
    <row r="40" spans="1:11" ht="12.75" customHeight="1">
      <c r="A40" s="20"/>
      <c r="B40" s="152" t="s">
        <v>26</v>
      </c>
      <c r="C40" s="153"/>
      <c r="D40" s="153"/>
      <c r="E40" s="154"/>
      <c r="F40" s="37">
        <f>SUM(F38:F39)</f>
        <v>764</v>
      </c>
      <c r="G40" s="62"/>
      <c r="H40" s="23"/>
      <c r="I40" s="40">
        <f>SUM(I38:I39)</f>
        <v>642</v>
      </c>
      <c r="J40" s="150"/>
      <c r="K40" s="151"/>
    </row>
    <row r="41" spans="1:11" ht="12.75" customHeight="1">
      <c r="A41" s="75" t="s">
        <v>50</v>
      </c>
      <c r="B41" s="76" t="s">
        <v>93</v>
      </c>
      <c r="C41" s="82"/>
      <c r="D41" s="82"/>
      <c r="E41" s="82"/>
      <c r="F41" s="83"/>
      <c r="G41" s="82"/>
      <c r="H41" s="82"/>
      <c r="I41" s="83"/>
      <c r="J41" s="84"/>
      <c r="K41" s="85"/>
    </row>
    <row r="42" spans="1:11" ht="12.75" customHeight="1">
      <c r="A42" s="20"/>
      <c r="B42" s="152" t="s">
        <v>27</v>
      </c>
      <c r="C42" s="153"/>
      <c r="D42" s="153"/>
      <c r="E42" s="154"/>
      <c r="F42" s="37">
        <v>0</v>
      </c>
      <c r="G42" s="62"/>
      <c r="H42" s="23"/>
      <c r="I42" s="37">
        <f>F42</f>
        <v>0</v>
      </c>
      <c r="J42" s="150"/>
      <c r="K42" s="151"/>
    </row>
    <row r="43" spans="1:11" ht="12.75" customHeight="1">
      <c r="A43" s="75" t="s">
        <v>49</v>
      </c>
      <c r="B43" s="76" t="s">
        <v>94</v>
      </c>
      <c r="C43" s="84"/>
      <c r="D43" s="84"/>
      <c r="E43" s="78"/>
      <c r="F43" s="86"/>
      <c r="G43" s="80"/>
      <c r="H43" s="80"/>
      <c r="I43" s="86"/>
      <c r="J43" s="80"/>
      <c r="K43" s="81"/>
    </row>
    <row r="44" spans="1:11" ht="12.75" customHeight="1">
      <c r="A44" s="20"/>
      <c r="B44" s="152" t="s">
        <v>29</v>
      </c>
      <c r="C44" s="153"/>
      <c r="D44" s="153"/>
      <c r="E44" s="154"/>
      <c r="F44" s="37">
        <v>0</v>
      </c>
      <c r="G44" s="62"/>
      <c r="H44" s="23"/>
      <c r="I44" s="37">
        <f>F44</f>
        <v>0</v>
      </c>
      <c r="J44" s="150"/>
      <c r="K44" s="151"/>
    </row>
    <row r="45" spans="1:11" ht="12.75" customHeight="1">
      <c r="A45" s="75" t="s">
        <v>51</v>
      </c>
      <c r="B45" s="76" t="s">
        <v>95</v>
      </c>
      <c r="C45" s="84"/>
      <c r="D45" s="84"/>
      <c r="E45" s="78"/>
      <c r="F45" s="86"/>
      <c r="G45" s="80"/>
      <c r="H45" s="80"/>
      <c r="I45" s="86"/>
      <c r="J45" s="80"/>
      <c r="K45" s="81"/>
    </row>
    <row r="46" spans="1:11" ht="12.75" customHeight="1">
      <c r="A46" s="20"/>
      <c r="B46" s="152" t="s">
        <v>30</v>
      </c>
      <c r="C46" s="153"/>
      <c r="D46" s="153"/>
      <c r="E46" s="154"/>
      <c r="F46" s="37">
        <v>0</v>
      </c>
      <c r="G46" s="62"/>
      <c r="H46" s="23"/>
      <c r="I46" s="37">
        <f>F46</f>
        <v>0</v>
      </c>
      <c r="J46" s="150"/>
      <c r="K46" s="151"/>
    </row>
    <row r="47" spans="1:11" ht="12.75" customHeight="1">
      <c r="A47" s="75" t="s">
        <v>52</v>
      </c>
      <c r="B47" s="76" t="s">
        <v>66</v>
      </c>
      <c r="C47" s="87"/>
      <c r="D47" s="80"/>
      <c r="E47" s="80"/>
      <c r="F47" s="86"/>
      <c r="G47" s="80"/>
      <c r="H47" s="80"/>
      <c r="I47" s="86"/>
      <c r="J47" s="80"/>
      <c r="K47" s="81"/>
    </row>
    <row r="48" spans="1:11" ht="12" customHeight="1">
      <c r="A48" s="33" t="s">
        <v>31</v>
      </c>
      <c r="B48" s="21" t="s">
        <v>32</v>
      </c>
      <c r="C48" s="38" t="s">
        <v>28</v>
      </c>
      <c r="D48" s="36"/>
      <c r="E48" s="35">
        <v>3355.33</v>
      </c>
      <c r="F48" s="35">
        <f>D48*E48</f>
        <v>0</v>
      </c>
      <c r="G48" s="36"/>
      <c r="H48" s="36">
        <f>100-G48</f>
        <v>100</v>
      </c>
      <c r="I48" s="35">
        <f>ROUND(F48*H48/100,2)</f>
        <v>0</v>
      </c>
      <c r="J48" s="150"/>
      <c r="K48" s="151"/>
    </row>
    <row r="49" spans="1:11" ht="12.75" customHeight="1">
      <c r="A49" s="20"/>
      <c r="B49" s="152" t="s">
        <v>38</v>
      </c>
      <c r="C49" s="153"/>
      <c r="D49" s="153"/>
      <c r="E49" s="154"/>
      <c r="F49" s="37">
        <f>F48</f>
        <v>0</v>
      </c>
      <c r="G49" s="62"/>
      <c r="H49" s="23"/>
      <c r="I49" s="37">
        <f>I48</f>
        <v>0</v>
      </c>
      <c r="J49" s="150"/>
      <c r="K49" s="151"/>
    </row>
    <row r="50" spans="1:11" ht="12.75" customHeight="1">
      <c r="A50" s="75" t="s">
        <v>53</v>
      </c>
      <c r="B50" s="76" t="s">
        <v>67</v>
      </c>
      <c r="C50" s="87"/>
      <c r="D50" s="80"/>
      <c r="E50" s="80"/>
      <c r="F50" s="86"/>
      <c r="G50" s="80"/>
      <c r="H50" s="80"/>
      <c r="I50" s="86"/>
      <c r="J50" s="80"/>
      <c r="K50" s="81"/>
    </row>
    <row r="51" spans="1:11" ht="12" customHeight="1">
      <c r="A51" s="33" t="s">
        <v>34</v>
      </c>
      <c r="B51" s="21" t="s">
        <v>35</v>
      </c>
      <c r="C51" s="38" t="s">
        <v>28</v>
      </c>
      <c r="D51" s="36"/>
      <c r="E51" s="35">
        <v>5150.3500000000004</v>
      </c>
      <c r="F51" s="35">
        <f>D51*E51</f>
        <v>0</v>
      </c>
      <c r="G51" s="36"/>
      <c r="H51" s="36">
        <f>100-G51</f>
        <v>100</v>
      </c>
      <c r="I51" s="35">
        <f>ROUND(F51*H51/100,2)</f>
        <v>0</v>
      </c>
      <c r="J51" s="150"/>
      <c r="K51" s="151"/>
    </row>
    <row r="52" spans="1:11" ht="12.75" customHeight="1" thickBot="1">
      <c r="A52" s="41"/>
      <c r="B52" s="155" t="s">
        <v>33</v>
      </c>
      <c r="C52" s="156"/>
      <c r="D52" s="156"/>
      <c r="E52" s="157"/>
      <c r="F52" s="42">
        <f>F51</f>
        <v>0</v>
      </c>
      <c r="G52" s="64"/>
      <c r="H52" s="65"/>
      <c r="I52" s="42">
        <f>I51</f>
        <v>0</v>
      </c>
      <c r="J52" s="158"/>
      <c r="K52" s="159"/>
    </row>
    <row r="53" spans="1:11" ht="22.5" customHeight="1" thickBot="1">
      <c r="A53" s="63"/>
      <c r="B53" s="66"/>
      <c r="C53" s="144" t="s">
        <v>142</v>
      </c>
      <c r="D53" s="144"/>
      <c r="E53" s="144"/>
      <c r="F53" s="88">
        <f>ROUND((F36+F40+F42+F44+F46+F49+F52),0)</f>
        <v>10936</v>
      </c>
      <c r="G53" s="145" t="s">
        <v>143</v>
      </c>
      <c r="H53" s="146"/>
      <c r="I53" s="89">
        <f>ROUND((I36+I40+I42+I44+I46+I49+I52),0)</f>
        <v>6745</v>
      </c>
      <c r="J53" s="147"/>
      <c r="K53" s="148"/>
    </row>
    <row r="54" spans="1:11" ht="4.5" customHeight="1">
      <c r="A54" s="43"/>
      <c r="B54" s="44"/>
      <c r="C54" s="45"/>
    </row>
    <row r="55" spans="1:11" ht="12.75" customHeight="1">
      <c r="B55" s="55"/>
    </row>
    <row r="56" spans="1:11" ht="12.75" customHeight="1">
      <c r="B56" s="186"/>
      <c r="C56" s="186"/>
      <c r="D56" s="186"/>
      <c r="E56" s="186"/>
      <c r="F56" s="186"/>
      <c r="G56" s="186"/>
      <c r="H56" s="186"/>
      <c r="I56" s="186"/>
      <c r="J56" s="186"/>
      <c r="K56" s="186"/>
    </row>
    <row r="65" spans="2:11" s="46" customFormat="1" ht="12.75" customHeight="1">
      <c r="B65" s="47"/>
      <c r="C65" s="48"/>
      <c r="D65" s="4"/>
      <c r="E65" s="4"/>
      <c r="F65" s="4"/>
      <c r="G65" s="4"/>
      <c r="H65" s="4"/>
      <c r="I65" s="4"/>
      <c r="J65" s="4"/>
      <c r="K65" s="4"/>
    </row>
    <row r="66" spans="2:11" s="46" customFormat="1" ht="12.75" customHeight="1">
      <c r="B66" s="47"/>
      <c r="C66" s="48"/>
      <c r="D66" s="4"/>
      <c r="E66" s="4"/>
      <c r="F66" s="4"/>
      <c r="G66" s="4"/>
      <c r="H66" s="4"/>
      <c r="I66" s="4"/>
      <c r="J66" s="4"/>
      <c r="K66" s="4"/>
    </row>
    <row r="67" spans="2:11" s="46" customFormat="1" ht="12.75" customHeight="1">
      <c r="B67" s="47"/>
      <c r="C67" s="48"/>
      <c r="D67" s="4"/>
      <c r="E67" s="4"/>
      <c r="F67" s="4"/>
      <c r="G67" s="4"/>
      <c r="H67" s="4"/>
      <c r="I67" s="4"/>
      <c r="J67" s="4"/>
      <c r="K67" s="4"/>
    </row>
    <row r="68" spans="2:11" s="46" customFormat="1" ht="12.75" customHeight="1">
      <c r="B68" s="47"/>
      <c r="C68" s="48"/>
      <c r="D68" s="4"/>
      <c r="E68" s="4"/>
      <c r="F68" s="4"/>
      <c r="G68" s="4"/>
      <c r="H68" s="4"/>
      <c r="I68" s="4"/>
      <c r="J68" s="4"/>
      <c r="K68" s="4"/>
    </row>
    <row r="69" spans="2:11" s="46" customFormat="1" ht="12.75" customHeight="1">
      <c r="B69" s="47"/>
      <c r="C69" s="48"/>
      <c r="D69" s="4"/>
      <c r="E69" s="4"/>
      <c r="F69" s="4"/>
      <c r="G69" s="4"/>
      <c r="H69" s="4"/>
      <c r="I69" s="4"/>
      <c r="J69" s="4"/>
      <c r="K69" s="4"/>
    </row>
    <row r="70" spans="2:11" s="46" customFormat="1" ht="12.75" customHeight="1">
      <c r="B70" s="47"/>
      <c r="C70" s="48"/>
      <c r="D70" s="4"/>
      <c r="E70" s="4"/>
      <c r="F70" s="4"/>
      <c r="G70" s="4"/>
      <c r="H70" s="4"/>
      <c r="I70" s="4"/>
      <c r="J70" s="4"/>
      <c r="K70" s="4"/>
    </row>
    <row r="71" spans="2:11" s="46" customFormat="1" ht="12.75" customHeight="1">
      <c r="B71" s="47"/>
      <c r="C71" s="48"/>
      <c r="D71" s="4"/>
      <c r="E71" s="4"/>
      <c r="F71" s="4"/>
      <c r="G71" s="4"/>
      <c r="H71" s="4"/>
      <c r="I71" s="4"/>
      <c r="J71" s="4"/>
      <c r="K71" s="4"/>
    </row>
    <row r="72" spans="2:11" s="46" customFormat="1" ht="12.75" customHeight="1">
      <c r="B72" s="47"/>
      <c r="C72" s="48"/>
      <c r="D72" s="4"/>
      <c r="E72" s="4"/>
      <c r="F72" s="4"/>
      <c r="G72" s="4"/>
      <c r="H72" s="4"/>
      <c r="I72" s="4"/>
      <c r="J72" s="4"/>
      <c r="K72" s="4"/>
    </row>
    <row r="73" spans="2:11" s="46" customFormat="1" ht="12.75" customHeight="1">
      <c r="B73" s="47"/>
      <c r="C73" s="48"/>
      <c r="D73" s="4"/>
      <c r="E73" s="4"/>
      <c r="F73" s="4"/>
      <c r="G73" s="4"/>
      <c r="H73" s="4"/>
      <c r="I73" s="4"/>
      <c r="J73" s="4"/>
      <c r="K73" s="4"/>
    </row>
    <row r="74" spans="2:11" s="46" customFormat="1" ht="12.75" customHeight="1">
      <c r="B74" s="47"/>
      <c r="C74" s="48"/>
      <c r="D74" s="4"/>
      <c r="E74" s="4"/>
      <c r="F74" s="4"/>
      <c r="G74" s="4"/>
      <c r="H74" s="4"/>
      <c r="I74" s="4"/>
      <c r="J74" s="4"/>
      <c r="K74" s="4"/>
    </row>
    <row r="75" spans="2:11" s="46" customFormat="1" ht="12.75" customHeight="1">
      <c r="B75" s="47"/>
      <c r="C75" s="48"/>
      <c r="D75" s="4"/>
      <c r="E75" s="4"/>
      <c r="F75" s="4"/>
      <c r="G75" s="4"/>
      <c r="H75" s="4"/>
      <c r="I75" s="4"/>
      <c r="J75" s="4"/>
      <c r="K75" s="4"/>
    </row>
    <row r="76" spans="2:11" s="46" customFormat="1" ht="12.75" customHeight="1">
      <c r="B76" s="47"/>
      <c r="C76" s="48"/>
      <c r="D76" s="4"/>
      <c r="E76" s="4"/>
      <c r="F76" s="4"/>
      <c r="G76" s="4"/>
      <c r="H76" s="4"/>
      <c r="I76" s="4"/>
      <c r="J76" s="4"/>
      <c r="K76" s="4"/>
    </row>
    <row r="77" spans="2:11" s="46" customFormat="1" ht="12.75" customHeight="1">
      <c r="B77" s="47"/>
      <c r="C77" s="48"/>
      <c r="D77" s="4"/>
      <c r="E77" s="4"/>
      <c r="F77" s="4"/>
      <c r="G77" s="4"/>
      <c r="H77" s="4"/>
      <c r="I77" s="4"/>
      <c r="J77" s="4"/>
      <c r="K77" s="4"/>
    </row>
    <row r="78" spans="2:11" s="46" customFormat="1" ht="12.75" customHeight="1">
      <c r="B78" s="47"/>
      <c r="C78" s="48"/>
      <c r="D78" s="4"/>
      <c r="E78" s="4"/>
      <c r="F78" s="4"/>
      <c r="G78" s="4"/>
      <c r="H78" s="4"/>
      <c r="I78" s="4"/>
      <c r="J78" s="4"/>
      <c r="K78" s="4"/>
    </row>
    <row r="79" spans="2:11" s="46" customFormat="1" ht="12.75" customHeight="1">
      <c r="B79" s="47"/>
      <c r="C79" s="48"/>
      <c r="D79" s="4"/>
      <c r="E79" s="4"/>
      <c r="F79" s="4"/>
      <c r="G79" s="4"/>
      <c r="H79" s="4"/>
      <c r="I79" s="4"/>
      <c r="J79" s="4"/>
      <c r="K79" s="4"/>
    </row>
    <row r="80" spans="2:11" s="46" customFormat="1" ht="12.75" customHeight="1">
      <c r="B80" s="47"/>
      <c r="C80" s="48"/>
      <c r="D80" s="4"/>
      <c r="E80" s="4"/>
      <c r="F80" s="4"/>
      <c r="G80" s="4"/>
      <c r="H80" s="4"/>
      <c r="I80" s="4"/>
      <c r="J80" s="4"/>
      <c r="K80" s="4"/>
    </row>
    <row r="81" spans="2:11" s="46" customFormat="1" ht="12.75" customHeight="1">
      <c r="B81" s="47"/>
      <c r="C81" s="48"/>
      <c r="D81" s="4"/>
      <c r="E81" s="4"/>
      <c r="F81" s="4"/>
      <c r="G81" s="4"/>
      <c r="H81" s="4"/>
      <c r="I81" s="4"/>
      <c r="J81" s="4"/>
      <c r="K81" s="4"/>
    </row>
    <row r="82" spans="2:11" s="46" customFormat="1" ht="12.75" customHeight="1">
      <c r="B82" s="47"/>
      <c r="C82" s="48"/>
      <c r="D82" s="4"/>
      <c r="E82" s="4"/>
      <c r="F82" s="4"/>
      <c r="G82" s="4"/>
      <c r="H82" s="4"/>
      <c r="I82" s="4"/>
      <c r="J82" s="4"/>
      <c r="K82" s="4"/>
    </row>
    <row r="83" spans="2:11" s="46" customFormat="1" ht="12.75" customHeight="1">
      <c r="B83" s="47"/>
      <c r="C83" s="48"/>
      <c r="D83" s="4"/>
      <c r="E83" s="4"/>
      <c r="F83" s="4"/>
      <c r="G83" s="4"/>
      <c r="H83" s="4"/>
      <c r="I83" s="4"/>
      <c r="J83" s="4"/>
      <c r="K83" s="4"/>
    </row>
    <row r="84" spans="2:11" s="46" customFormat="1" ht="12.75" customHeight="1">
      <c r="B84" s="47"/>
      <c r="C84" s="48"/>
      <c r="D84" s="4"/>
      <c r="E84" s="4"/>
      <c r="F84" s="4"/>
      <c r="G84" s="4"/>
      <c r="H84" s="4"/>
      <c r="I84" s="4"/>
      <c r="J84" s="4"/>
      <c r="K84" s="4"/>
    </row>
    <row r="85" spans="2:11" s="46" customFormat="1" ht="12.75" customHeight="1">
      <c r="B85" s="47"/>
      <c r="C85" s="48"/>
      <c r="D85" s="4"/>
      <c r="E85" s="4"/>
      <c r="F85" s="4"/>
      <c r="G85" s="4"/>
      <c r="H85" s="4"/>
      <c r="I85" s="4"/>
      <c r="J85" s="4"/>
      <c r="K85" s="4"/>
    </row>
    <row r="86" spans="2:11" s="46" customFormat="1" ht="12.75" customHeight="1">
      <c r="B86" s="47"/>
      <c r="C86" s="48"/>
      <c r="D86" s="4"/>
      <c r="E86" s="4"/>
      <c r="F86" s="4"/>
      <c r="G86" s="4"/>
      <c r="H86" s="4"/>
      <c r="I86" s="4"/>
      <c r="J86" s="4"/>
      <c r="K86" s="4"/>
    </row>
    <row r="87" spans="2:11" s="46" customFormat="1" ht="12.75" customHeight="1">
      <c r="B87" s="47"/>
      <c r="C87" s="48"/>
      <c r="D87" s="4"/>
      <c r="E87" s="4"/>
      <c r="F87" s="4"/>
      <c r="G87" s="4"/>
      <c r="H87" s="4"/>
      <c r="I87" s="4"/>
      <c r="J87" s="4"/>
      <c r="K87" s="4"/>
    </row>
    <row r="88" spans="2:11" s="46" customFormat="1" ht="12.75" customHeight="1">
      <c r="B88" s="47"/>
      <c r="C88" s="48"/>
      <c r="D88" s="4"/>
      <c r="E88" s="4"/>
      <c r="F88" s="4"/>
      <c r="G88" s="4"/>
      <c r="H88" s="4"/>
      <c r="I88" s="4"/>
      <c r="J88" s="4"/>
      <c r="K88" s="4"/>
    </row>
    <row r="89" spans="2:11" s="46" customFormat="1" ht="12.75" customHeight="1">
      <c r="B89" s="47"/>
      <c r="C89" s="48"/>
      <c r="D89" s="4"/>
      <c r="E89" s="4"/>
      <c r="F89" s="4"/>
      <c r="G89" s="4"/>
      <c r="H89" s="4"/>
      <c r="I89" s="4"/>
      <c r="J89" s="4"/>
      <c r="K89" s="4"/>
    </row>
    <row r="90" spans="2:11" s="46" customFormat="1" ht="12.75" customHeight="1">
      <c r="B90" s="47"/>
      <c r="C90" s="48"/>
      <c r="D90" s="4"/>
      <c r="E90" s="4"/>
      <c r="F90" s="4"/>
      <c r="G90" s="4"/>
      <c r="H90" s="4"/>
      <c r="I90" s="4"/>
      <c r="J90" s="4"/>
      <c r="K90" s="4"/>
    </row>
    <row r="91" spans="2:11" s="46" customFormat="1" ht="12.75" customHeight="1">
      <c r="B91" s="47"/>
      <c r="C91" s="48"/>
      <c r="D91" s="4"/>
      <c r="E91" s="4"/>
      <c r="F91" s="4"/>
      <c r="G91" s="4"/>
      <c r="H91" s="4"/>
      <c r="I91" s="4"/>
      <c r="J91" s="4"/>
      <c r="K91" s="4"/>
    </row>
    <row r="92" spans="2:11" s="46" customFormat="1" ht="12.75" customHeight="1">
      <c r="B92" s="47"/>
      <c r="C92" s="48"/>
      <c r="D92" s="4"/>
      <c r="E92" s="4"/>
      <c r="F92" s="4"/>
      <c r="G92" s="4"/>
      <c r="H92" s="4"/>
      <c r="I92" s="4"/>
      <c r="J92" s="4"/>
      <c r="K92" s="4"/>
    </row>
    <row r="93" spans="2:11" s="46" customFormat="1" ht="12.75" customHeight="1">
      <c r="B93" s="47"/>
      <c r="C93" s="48"/>
      <c r="D93" s="4"/>
      <c r="E93" s="4"/>
      <c r="F93" s="4"/>
      <c r="G93" s="4"/>
      <c r="H93" s="4"/>
      <c r="I93" s="4"/>
      <c r="J93" s="4"/>
      <c r="K93" s="4"/>
    </row>
    <row r="94" spans="2:11" s="46" customFormat="1" ht="12.75" customHeight="1">
      <c r="B94" s="47"/>
      <c r="C94" s="48"/>
      <c r="D94" s="4"/>
      <c r="E94" s="4"/>
      <c r="F94" s="4"/>
      <c r="G94" s="4"/>
      <c r="H94" s="4"/>
      <c r="I94" s="4"/>
      <c r="J94" s="4"/>
      <c r="K94" s="4"/>
    </row>
    <row r="95" spans="2:11" s="46" customFormat="1" ht="12.75" customHeight="1">
      <c r="B95" s="47"/>
      <c r="C95" s="48"/>
      <c r="D95" s="4"/>
      <c r="E95" s="4"/>
      <c r="F95" s="4"/>
      <c r="G95" s="4"/>
      <c r="H95" s="4"/>
      <c r="I95" s="4"/>
      <c r="J95" s="4"/>
      <c r="K95" s="4"/>
    </row>
    <row r="96" spans="2:11" s="46" customFormat="1" ht="12.75" customHeight="1">
      <c r="B96" s="47"/>
      <c r="C96" s="48"/>
      <c r="D96" s="4"/>
      <c r="E96" s="4"/>
      <c r="F96" s="4"/>
      <c r="G96" s="4"/>
      <c r="H96" s="4"/>
      <c r="I96" s="4"/>
      <c r="J96" s="4"/>
      <c r="K96" s="4"/>
    </row>
    <row r="97" spans="2:11" s="46" customFormat="1" ht="12.75" customHeight="1">
      <c r="B97" s="47"/>
      <c r="C97" s="48"/>
      <c r="D97" s="4"/>
      <c r="E97" s="4"/>
      <c r="F97" s="4"/>
      <c r="G97" s="4"/>
      <c r="H97" s="4"/>
      <c r="I97" s="4"/>
      <c r="J97" s="4"/>
      <c r="K97" s="4"/>
    </row>
    <row r="98" spans="2:11" s="46" customFormat="1" ht="12.75" customHeight="1">
      <c r="B98" s="47"/>
      <c r="C98" s="48"/>
      <c r="D98" s="4"/>
      <c r="E98" s="4"/>
      <c r="F98" s="4"/>
      <c r="G98" s="4"/>
      <c r="H98" s="4"/>
      <c r="I98" s="4"/>
      <c r="J98" s="4"/>
      <c r="K98" s="4"/>
    </row>
    <row r="99" spans="2:11" s="46" customFormat="1" ht="12.75" customHeight="1">
      <c r="B99" s="47"/>
      <c r="C99" s="48"/>
      <c r="D99" s="4"/>
      <c r="E99" s="4"/>
      <c r="F99" s="4"/>
      <c r="G99" s="4"/>
      <c r="H99" s="4"/>
      <c r="I99" s="4"/>
      <c r="J99" s="4"/>
      <c r="K99" s="4"/>
    </row>
    <row r="100" spans="2:11" s="46" customFormat="1" ht="12.75" customHeight="1">
      <c r="B100" s="47"/>
      <c r="C100" s="48"/>
      <c r="D100" s="4"/>
      <c r="E100" s="4"/>
      <c r="F100" s="4"/>
      <c r="G100" s="4"/>
      <c r="H100" s="4"/>
      <c r="I100" s="4"/>
      <c r="J100" s="4"/>
      <c r="K100" s="4"/>
    </row>
    <row r="101" spans="2:11" s="46" customFormat="1" ht="12.75" customHeight="1">
      <c r="B101" s="47"/>
      <c r="C101" s="48"/>
      <c r="D101" s="4"/>
      <c r="E101" s="4"/>
      <c r="F101" s="4"/>
      <c r="G101" s="4"/>
      <c r="H101" s="4"/>
      <c r="I101" s="4"/>
      <c r="J101" s="4"/>
      <c r="K101" s="4"/>
    </row>
    <row r="102" spans="2:11" s="46" customFormat="1" ht="12.75" customHeight="1">
      <c r="B102" s="47"/>
      <c r="C102" s="48"/>
      <c r="D102" s="4"/>
      <c r="E102" s="4"/>
      <c r="F102" s="4"/>
      <c r="G102" s="4"/>
      <c r="H102" s="4"/>
      <c r="I102" s="4"/>
      <c r="J102" s="4"/>
      <c r="K102" s="4"/>
    </row>
    <row r="103" spans="2:11" s="46" customFormat="1" ht="12.75" customHeight="1">
      <c r="B103" s="47"/>
      <c r="C103" s="48"/>
      <c r="D103" s="4"/>
      <c r="E103" s="4"/>
      <c r="F103" s="4"/>
      <c r="G103" s="4"/>
      <c r="H103" s="4"/>
      <c r="I103" s="4"/>
      <c r="J103" s="4"/>
      <c r="K103" s="4"/>
    </row>
    <row r="104" spans="2:11" s="46" customFormat="1" ht="12.75" customHeight="1">
      <c r="B104" s="47"/>
      <c r="C104" s="48"/>
      <c r="D104" s="4"/>
      <c r="E104" s="4"/>
      <c r="F104" s="4"/>
      <c r="G104" s="4"/>
      <c r="H104" s="4"/>
      <c r="I104" s="4"/>
      <c r="J104" s="4"/>
      <c r="K104" s="4"/>
    </row>
    <row r="105" spans="2:11" s="46" customFormat="1" ht="12.75" customHeight="1">
      <c r="B105" s="47"/>
      <c r="C105" s="48"/>
      <c r="D105" s="4"/>
      <c r="E105" s="4"/>
      <c r="F105" s="4"/>
      <c r="G105" s="4"/>
      <c r="H105" s="4"/>
      <c r="I105" s="4"/>
      <c r="J105" s="4"/>
      <c r="K105" s="4"/>
    </row>
    <row r="106" spans="2:11" s="46" customFormat="1" ht="12.75" customHeight="1">
      <c r="B106" s="47"/>
      <c r="C106" s="48"/>
      <c r="D106" s="4"/>
      <c r="E106" s="4"/>
      <c r="F106" s="4"/>
      <c r="G106" s="4"/>
      <c r="H106" s="4"/>
      <c r="I106" s="4"/>
      <c r="J106" s="4"/>
      <c r="K106" s="4"/>
    </row>
    <row r="107" spans="2:11" s="46" customFormat="1" ht="12.75" customHeight="1">
      <c r="B107" s="47"/>
      <c r="C107" s="48"/>
      <c r="D107" s="4"/>
      <c r="E107" s="4"/>
      <c r="F107" s="4"/>
      <c r="G107" s="4"/>
      <c r="H107" s="4"/>
      <c r="I107" s="4"/>
      <c r="J107" s="4"/>
      <c r="K107" s="4"/>
    </row>
    <row r="108" spans="2:11" s="46" customFormat="1" ht="12.75" customHeight="1">
      <c r="B108" s="47"/>
      <c r="C108" s="48"/>
      <c r="D108" s="4"/>
      <c r="E108" s="4"/>
      <c r="F108" s="4"/>
      <c r="G108" s="4"/>
      <c r="H108" s="4"/>
      <c r="I108" s="4"/>
      <c r="J108" s="4"/>
      <c r="K108" s="4"/>
    </row>
    <row r="109" spans="2:11" s="46" customFormat="1" ht="12.75" customHeight="1">
      <c r="B109" s="47"/>
      <c r="C109" s="48"/>
      <c r="D109" s="4"/>
      <c r="E109" s="4"/>
      <c r="F109" s="4"/>
      <c r="G109" s="4"/>
      <c r="H109" s="4"/>
      <c r="I109" s="4"/>
      <c r="J109" s="4"/>
      <c r="K109" s="4"/>
    </row>
    <row r="110" spans="2:11" s="46" customFormat="1" ht="12.75" customHeight="1">
      <c r="B110" s="47"/>
      <c r="C110" s="48"/>
      <c r="D110" s="4"/>
      <c r="E110" s="4"/>
      <c r="F110" s="4"/>
      <c r="G110" s="4"/>
      <c r="H110" s="4"/>
      <c r="I110" s="4"/>
      <c r="J110" s="4"/>
      <c r="K110" s="4"/>
    </row>
    <row r="111" spans="2:11" s="46" customFormat="1" ht="12.75" customHeight="1">
      <c r="B111" s="47"/>
      <c r="C111" s="48"/>
      <c r="D111" s="4"/>
      <c r="E111" s="4"/>
      <c r="F111" s="4"/>
      <c r="G111" s="4"/>
      <c r="H111" s="4"/>
      <c r="I111" s="4"/>
      <c r="J111" s="4"/>
      <c r="K111" s="4"/>
    </row>
    <row r="112" spans="2:11" s="46" customFormat="1" ht="12.75" customHeight="1">
      <c r="B112" s="47"/>
      <c r="C112" s="48"/>
      <c r="D112" s="4"/>
      <c r="E112" s="4"/>
      <c r="F112" s="4"/>
      <c r="G112" s="4"/>
      <c r="H112" s="4"/>
      <c r="I112" s="4"/>
      <c r="J112" s="4"/>
      <c r="K112" s="4"/>
    </row>
    <row r="113" spans="2:11" s="46" customFormat="1" ht="12.75" customHeight="1">
      <c r="B113" s="47"/>
      <c r="C113" s="48"/>
      <c r="D113" s="4"/>
      <c r="E113" s="4"/>
      <c r="F113" s="4"/>
      <c r="G113" s="4"/>
      <c r="H113" s="4"/>
      <c r="I113" s="4"/>
      <c r="J113" s="4"/>
      <c r="K113" s="4"/>
    </row>
    <row r="114" spans="2:11" s="46" customFormat="1" ht="12.75" customHeight="1">
      <c r="B114" s="47"/>
      <c r="C114" s="48"/>
      <c r="D114" s="4"/>
      <c r="E114" s="4"/>
      <c r="F114" s="4"/>
      <c r="G114" s="4"/>
      <c r="H114" s="4"/>
      <c r="I114" s="4"/>
      <c r="J114" s="4"/>
      <c r="K114" s="4"/>
    </row>
    <row r="115" spans="2:11" s="46" customFormat="1" ht="12.75" customHeight="1">
      <c r="B115" s="47"/>
      <c r="C115" s="48"/>
      <c r="D115" s="4"/>
      <c r="E115" s="4"/>
      <c r="F115" s="4"/>
      <c r="G115" s="4"/>
      <c r="H115" s="4"/>
      <c r="I115" s="4"/>
      <c r="J115" s="4"/>
      <c r="K115" s="4"/>
    </row>
    <row r="116" spans="2:11" s="46" customFormat="1" ht="12.75" customHeight="1">
      <c r="B116" s="47"/>
      <c r="C116" s="48"/>
      <c r="D116" s="4"/>
      <c r="E116" s="4"/>
      <c r="F116" s="4"/>
      <c r="G116" s="4"/>
      <c r="H116" s="4"/>
      <c r="I116" s="4"/>
      <c r="J116" s="4"/>
      <c r="K116" s="4"/>
    </row>
    <row r="117" spans="2:11" s="46" customFormat="1" ht="12.75" customHeight="1">
      <c r="B117" s="47"/>
      <c r="C117" s="48"/>
      <c r="D117" s="4"/>
      <c r="E117" s="4"/>
      <c r="F117" s="4"/>
      <c r="G117" s="4"/>
      <c r="H117" s="4"/>
      <c r="I117" s="4"/>
      <c r="J117" s="4"/>
      <c r="K117" s="4"/>
    </row>
    <row r="118" spans="2:11" s="46" customFormat="1" ht="12.75" customHeight="1">
      <c r="B118" s="47"/>
      <c r="C118" s="48"/>
      <c r="D118" s="4"/>
      <c r="E118" s="4"/>
      <c r="F118" s="4"/>
      <c r="G118" s="4"/>
      <c r="H118" s="4"/>
      <c r="I118" s="4"/>
      <c r="J118" s="4"/>
      <c r="K118" s="4"/>
    </row>
    <row r="119" spans="2:11" s="46" customFormat="1" ht="12.75" customHeight="1">
      <c r="B119" s="47"/>
      <c r="C119" s="48"/>
      <c r="D119" s="4"/>
      <c r="E119" s="4"/>
      <c r="F119" s="4"/>
      <c r="G119" s="4"/>
      <c r="H119" s="4"/>
      <c r="I119" s="4"/>
      <c r="J119" s="4"/>
      <c r="K119" s="4"/>
    </row>
    <row r="120" spans="2:11" s="46" customFormat="1" ht="12.75" customHeight="1">
      <c r="B120" s="47"/>
      <c r="C120" s="48"/>
      <c r="D120" s="4"/>
      <c r="E120" s="4"/>
      <c r="F120" s="4"/>
      <c r="G120" s="4"/>
      <c r="H120" s="4"/>
      <c r="I120" s="4"/>
      <c r="J120" s="4"/>
      <c r="K120" s="4"/>
    </row>
    <row r="121" spans="2:11" s="46" customFormat="1" ht="12.75" customHeight="1">
      <c r="B121" s="47"/>
      <c r="C121" s="48"/>
      <c r="D121" s="4"/>
      <c r="E121" s="4"/>
      <c r="F121" s="4"/>
      <c r="G121" s="4"/>
      <c r="H121" s="4"/>
      <c r="I121" s="4"/>
      <c r="J121" s="4"/>
      <c r="K121" s="4"/>
    </row>
    <row r="122" spans="2:11" s="46" customFormat="1" ht="12.75" customHeight="1">
      <c r="B122" s="47"/>
      <c r="C122" s="48"/>
      <c r="D122" s="4"/>
      <c r="E122" s="4"/>
      <c r="F122" s="4"/>
      <c r="G122" s="4"/>
      <c r="H122" s="4"/>
      <c r="I122" s="4"/>
      <c r="J122" s="4"/>
      <c r="K122" s="4"/>
    </row>
    <row r="123" spans="2:11" s="46" customFormat="1" ht="12.75" customHeight="1">
      <c r="B123" s="47"/>
      <c r="C123" s="48"/>
      <c r="D123" s="4"/>
      <c r="E123" s="4"/>
      <c r="F123" s="4"/>
      <c r="G123" s="4"/>
      <c r="H123" s="4"/>
      <c r="I123" s="4"/>
      <c r="J123" s="4"/>
      <c r="K123" s="4"/>
    </row>
  </sheetData>
  <mergeCells count="54">
    <mergeCell ref="J16:K16"/>
    <mergeCell ref="C1:F1"/>
    <mergeCell ref="J2:K2"/>
    <mergeCell ref="J4:K4"/>
    <mergeCell ref="F5:H5"/>
    <mergeCell ref="D6:E6"/>
    <mergeCell ref="F6:G6"/>
    <mergeCell ref="H6:I6"/>
    <mergeCell ref="D7:E7"/>
    <mergeCell ref="F7:G7"/>
    <mergeCell ref="H7:I7"/>
    <mergeCell ref="A14:J14"/>
    <mergeCell ref="E15:F15"/>
    <mergeCell ref="J28:K2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B40:E40"/>
    <mergeCell ref="J40:K40"/>
    <mergeCell ref="J29:K29"/>
    <mergeCell ref="J30:K30"/>
    <mergeCell ref="J31:K31"/>
    <mergeCell ref="J32:K32"/>
    <mergeCell ref="J33:K33"/>
    <mergeCell ref="J34:K34"/>
    <mergeCell ref="J35:K35"/>
    <mergeCell ref="B36:E36"/>
    <mergeCell ref="J36:K36"/>
    <mergeCell ref="J38:K38"/>
    <mergeCell ref="J39:K39"/>
    <mergeCell ref="B42:E42"/>
    <mergeCell ref="J42:K42"/>
    <mergeCell ref="B44:E44"/>
    <mergeCell ref="J44:K44"/>
    <mergeCell ref="B46:E46"/>
    <mergeCell ref="J46:K46"/>
    <mergeCell ref="C53:E53"/>
    <mergeCell ref="G53:H53"/>
    <mergeCell ref="J53:K53"/>
    <mergeCell ref="B56:K56"/>
    <mergeCell ref="J48:K48"/>
    <mergeCell ref="B49:E49"/>
    <mergeCell ref="J49:K49"/>
    <mergeCell ref="J51:K51"/>
    <mergeCell ref="B52:E52"/>
    <mergeCell ref="J52:K52"/>
  </mergeCells>
  <conditionalFormatting sqref="D25:D31">
    <cfRule type="cellIs" dxfId="19" priority="2" operator="equal">
      <formula>0</formula>
    </cfRule>
  </conditionalFormatting>
  <conditionalFormatting sqref="D10:K13">
    <cfRule type="cellIs" dxfId="18" priority="3" operator="equal">
      <formula>0</formula>
    </cfRule>
  </conditionalFormatting>
  <conditionalFormatting sqref="H18:H51">
    <cfRule type="cellIs" dxfId="17" priority="4" operator="equal">
      <formula>100</formula>
    </cfRule>
  </conditionalFormatting>
  <conditionalFormatting sqref="J8">
    <cfRule type="cellIs" dxfId="16" priority="5" operator="notEqual">
      <formula>$D$8</formula>
    </cfRule>
  </conditionalFormatting>
  <conditionalFormatting sqref="M1">
    <cfRule type="cellIs" dxfId="15" priority="1" operator="equal">
      <formula>"Nomales, ja nav bortu!"</formula>
    </cfRule>
  </conditionalFormatting>
  <pageMargins left="0.43307086614173229" right="0.31496062992125984" top="0.74803149606299213" bottom="0.74803149606299213" header="0.31496062992125984" footer="0.31496062992125984"/>
  <pageSetup paperSize="9" fitToHeight="3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0FB40-EF22-4F39-BADC-5F704AF90F2F}">
  <dimension ref="A1:V123"/>
  <sheetViews>
    <sheetView showGridLines="0" zoomScale="115" zoomScaleNormal="115" workbookViewId="0">
      <selection activeCell="A4" sqref="A4"/>
    </sheetView>
  </sheetViews>
  <sheetFormatPr defaultRowHeight="12.75" customHeight="1"/>
  <cols>
    <col min="1" max="1" width="5" style="46" customWidth="1"/>
    <col min="2" max="2" width="19.5703125" style="47" customWidth="1"/>
    <col min="3" max="3" width="6.42578125" style="48" customWidth="1"/>
    <col min="4" max="4" width="8.5703125" style="4" customWidth="1"/>
    <col min="5" max="5" width="7.42578125" style="4" customWidth="1"/>
    <col min="6" max="6" width="9.140625" style="4"/>
    <col min="7" max="7" width="7.42578125" style="4" customWidth="1"/>
    <col min="8" max="8" width="8.5703125" style="4" customWidth="1"/>
    <col min="9" max="9" width="9.140625" style="4" customWidth="1"/>
    <col min="10" max="10" width="8.42578125" style="4" customWidth="1"/>
    <col min="11" max="11" width="7" style="4" customWidth="1"/>
    <col min="12" max="12" width="4.5703125" style="4" customWidth="1"/>
    <col min="13" max="14" width="9.140625" style="4"/>
    <col min="15" max="15" width="4.85546875" style="4" customWidth="1"/>
    <col min="16" max="16" width="7.85546875" style="4" customWidth="1"/>
    <col min="17" max="17" width="5" style="4" customWidth="1"/>
    <col min="18" max="18" width="7.85546875" style="4" customWidth="1"/>
    <col min="19" max="19" width="4.85546875" style="4" customWidth="1"/>
    <col min="20" max="20" width="7.7109375" style="4" customWidth="1"/>
    <col min="21" max="21" width="4.85546875" style="4" customWidth="1"/>
    <col min="22" max="22" width="7.7109375" style="4" customWidth="1"/>
    <col min="23" max="16384" width="9.140625" style="4"/>
  </cols>
  <sheetData>
    <row r="1" spans="1:22" ht="12.75" customHeight="1">
      <c r="A1" s="2"/>
      <c r="B1" s="3" t="s">
        <v>140</v>
      </c>
      <c r="C1" s="166" t="s">
        <v>166</v>
      </c>
      <c r="D1" s="166"/>
      <c r="E1" s="166"/>
      <c r="F1" s="166"/>
      <c r="G1" s="2"/>
      <c r="H1" s="2"/>
      <c r="I1" s="2"/>
      <c r="J1" s="2"/>
      <c r="K1" s="103">
        <f>J2</f>
        <v>20839</v>
      </c>
      <c r="M1" s="135"/>
    </row>
    <row r="2" spans="1:22" ht="12.75" customHeight="1">
      <c r="A2" s="5"/>
      <c r="B2" s="3" t="s">
        <v>141</v>
      </c>
      <c r="C2" s="72" t="s">
        <v>167</v>
      </c>
      <c r="D2" s="72"/>
      <c r="E2" s="72"/>
      <c r="F2" s="6"/>
      <c r="G2" s="2"/>
      <c r="H2" s="7"/>
      <c r="I2" s="8" t="s">
        <v>55</v>
      </c>
      <c r="J2" s="167">
        <f>I53</f>
        <v>20839</v>
      </c>
      <c r="K2" s="167"/>
    </row>
    <row r="3" spans="1:22" ht="6" customHeight="1" thickBot="1">
      <c r="A3" s="9"/>
      <c r="B3" s="5"/>
      <c r="C3" s="10"/>
      <c r="D3" s="11"/>
      <c r="E3" s="11"/>
      <c r="F3" s="11"/>
      <c r="G3" s="11"/>
      <c r="H3" s="11"/>
      <c r="I3" s="11"/>
      <c r="J3" s="11"/>
    </row>
    <row r="4" spans="1:22" ht="12.75" customHeight="1">
      <c r="A4" s="92">
        <v>1</v>
      </c>
      <c r="B4" s="93" t="s">
        <v>0</v>
      </c>
      <c r="C4" s="90"/>
      <c r="D4" s="90"/>
      <c r="E4" s="90"/>
      <c r="F4" s="90"/>
      <c r="G4" s="90"/>
      <c r="H4" s="90"/>
      <c r="I4" s="91"/>
      <c r="J4" s="168" t="s">
        <v>1</v>
      </c>
      <c r="K4" s="169"/>
      <c r="M4" s="104" t="s">
        <v>110</v>
      </c>
      <c r="N4" s="130">
        <f>I53</f>
        <v>20839</v>
      </c>
      <c r="O4" s="104" t="s">
        <v>119</v>
      </c>
      <c r="P4" s="130">
        <f>I38</f>
        <v>0</v>
      </c>
      <c r="Q4" s="104" t="s">
        <v>120</v>
      </c>
      <c r="R4" s="130">
        <f>I44</f>
        <v>0</v>
      </c>
      <c r="S4" s="104" t="s">
        <v>121</v>
      </c>
      <c r="T4" s="130">
        <f>I42</f>
        <v>5722</v>
      </c>
      <c r="U4" s="4" t="s">
        <v>122</v>
      </c>
      <c r="V4" s="130">
        <f>I46</f>
        <v>0</v>
      </c>
    </row>
    <row r="5" spans="1:22" ht="12.75" customHeight="1" thickBot="1">
      <c r="A5" s="12" t="s">
        <v>42</v>
      </c>
      <c r="B5" s="69" t="s">
        <v>82</v>
      </c>
      <c r="C5" s="13">
        <v>0.26600000000000001</v>
      </c>
      <c r="D5" s="14" t="s">
        <v>2</v>
      </c>
      <c r="E5" s="13"/>
      <c r="F5" s="170" t="s">
        <v>80</v>
      </c>
      <c r="G5" s="171"/>
      <c r="H5" s="171"/>
      <c r="I5" s="74">
        <f>J8</f>
        <v>0.27</v>
      </c>
      <c r="J5" s="15" t="s">
        <v>46</v>
      </c>
      <c r="K5" s="16" t="s">
        <v>60</v>
      </c>
    </row>
    <row r="6" spans="1:22" ht="12" customHeight="1" thickTop="1">
      <c r="A6" s="17" t="s">
        <v>41</v>
      </c>
      <c r="B6" s="18" t="s">
        <v>39</v>
      </c>
      <c r="C6" s="19"/>
      <c r="D6" s="172">
        <v>80520021729</v>
      </c>
      <c r="E6" s="173"/>
      <c r="F6" s="174"/>
      <c r="G6" s="175"/>
      <c r="H6" s="175"/>
      <c r="I6" s="176"/>
      <c r="J6" s="94"/>
      <c r="K6" s="95"/>
    </row>
    <row r="7" spans="1:22" ht="12" customHeight="1">
      <c r="A7" s="20" t="s">
        <v>43</v>
      </c>
      <c r="B7" s="21" t="s">
        <v>36</v>
      </c>
      <c r="C7" s="19"/>
      <c r="D7" s="177">
        <v>80520021729</v>
      </c>
      <c r="E7" s="178"/>
      <c r="F7" s="179"/>
      <c r="G7" s="180"/>
      <c r="H7" s="180"/>
      <c r="I7" s="181"/>
      <c r="J7" s="96"/>
      <c r="K7" s="97"/>
      <c r="L7" s="49"/>
      <c r="M7" s="1"/>
      <c r="N7" s="1"/>
      <c r="O7" s="1"/>
    </row>
    <row r="8" spans="1:22" ht="12" customHeight="1">
      <c r="A8" s="20" t="s">
        <v>44</v>
      </c>
      <c r="B8" s="21" t="s">
        <v>81</v>
      </c>
      <c r="C8" s="22" t="s">
        <v>2</v>
      </c>
      <c r="D8" s="26">
        <f>SUM(D10:D13)</f>
        <v>0.27</v>
      </c>
      <c r="E8" s="23"/>
      <c r="F8" s="52"/>
      <c r="G8" s="67"/>
      <c r="H8" s="67"/>
      <c r="I8" s="53"/>
      <c r="J8" s="132">
        <f>SUM(J10:J13)</f>
        <v>0.27</v>
      </c>
      <c r="K8" s="98">
        <f>SUM(K10:K13)</f>
        <v>870</v>
      </c>
    </row>
    <row r="9" spans="1:22" ht="12" customHeight="1">
      <c r="A9" s="20" t="s">
        <v>45</v>
      </c>
      <c r="B9" s="21" t="s">
        <v>40</v>
      </c>
      <c r="C9" s="24"/>
      <c r="D9" s="25" t="s">
        <v>46</v>
      </c>
      <c r="E9" s="26" t="s">
        <v>60</v>
      </c>
      <c r="F9" s="52"/>
      <c r="G9" s="67"/>
      <c r="H9" s="67"/>
      <c r="I9" s="53"/>
      <c r="J9" s="133"/>
      <c r="K9" s="136"/>
    </row>
    <row r="10" spans="1:22" ht="12" customHeight="1">
      <c r="A10" s="20"/>
      <c r="B10" s="21"/>
      <c r="C10" s="50" t="s">
        <v>69</v>
      </c>
      <c r="D10" s="24">
        <v>0.27</v>
      </c>
      <c r="E10" s="27">
        <f>D18+D19+D20+D24</f>
        <v>870</v>
      </c>
      <c r="F10" s="52"/>
      <c r="G10" s="67"/>
      <c r="H10" s="67"/>
      <c r="I10" s="53"/>
      <c r="J10" s="134">
        <f>D10</f>
        <v>0.27</v>
      </c>
      <c r="K10" s="70">
        <f t="shared" ref="J10:K13" si="0">E10</f>
        <v>870</v>
      </c>
    </row>
    <row r="11" spans="1:22" ht="12" customHeight="1">
      <c r="A11" s="20"/>
      <c r="B11" s="21"/>
      <c r="C11" s="50" t="s">
        <v>72</v>
      </c>
      <c r="D11" s="131"/>
      <c r="E11" s="27">
        <f>D21</f>
        <v>0</v>
      </c>
      <c r="F11" s="52"/>
      <c r="G11" s="67"/>
      <c r="H11" s="67"/>
      <c r="I11" s="53"/>
      <c r="J11" s="134">
        <f t="shared" si="0"/>
        <v>0</v>
      </c>
      <c r="K11" s="70">
        <f t="shared" si="0"/>
        <v>0</v>
      </c>
    </row>
    <row r="12" spans="1:22" ht="12" customHeight="1">
      <c r="A12" s="20"/>
      <c r="B12" s="21"/>
      <c r="C12" s="50" t="s">
        <v>3</v>
      </c>
      <c r="D12" s="131"/>
      <c r="E12" s="28">
        <f>D22+D23</f>
        <v>0</v>
      </c>
      <c r="F12" s="52"/>
      <c r="G12" s="67"/>
      <c r="H12" s="67"/>
      <c r="I12" s="53"/>
      <c r="J12" s="134">
        <f t="shared" si="0"/>
        <v>0</v>
      </c>
      <c r="K12" s="70">
        <f t="shared" si="0"/>
        <v>0</v>
      </c>
    </row>
    <row r="13" spans="1:22" ht="12" customHeight="1" thickBot="1">
      <c r="A13" s="20"/>
      <c r="B13" s="21"/>
      <c r="C13" s="51" t="s">
        <v>37</v>
      </c>
      <c r="D13" s="131"/>
      <c r="E13" s="28">
        <f>D32</f>
        <v>0</v>
      </c>
      <c r="F13" s="52"/>
      <c r="G13" s="67"/>
      <c r="H13" s="68"/>
      <c r="I13" s="54"/>
      <c r="J13" s="134">
        <f t="shared" si="0"/>
        <v>0</v>
      </c>
      <c r="K13" s="70">
        <f t="shared" si="0"/>
        <v>0</v>
      </c>
    </row>
    <row r="14" spans="1:22" ht="4.5" customHeight="1" thickBot="1">
      <c r="A14" s="182"/>
      <c r="B14" s="183"/>
      <c r="C14" s="183"/>
      <c r="D14" s="183"/>
      <c r="E14" s="183"/>
      <c r="F14" s="183"/>
      <c r="G14" s="183"/>
      <c r="H14" s="183"/>
      <c r="I14" s="183"/>
      <c r="J14" s="183"/>
      <c r="K14" s="29"/>
    </row>
    <row r="15" spans="1:22" ht="12.75" customHeight="1">
      <c r="A15" s="92">
        <v>2</v>
      </c>
      <c r="B15" s="90" t="s">
        <v>68</v>
      </c>
      <c r="C15" s="90"/>
      <c r="D15" s="90"/>
      <c r="E15" s="184">
        <f>D7</f>
        <v>80520021729</v>
      </c>
      <c r="F15" s="185"/>
      <c r="G15" s="90"/>
      <c r="H15" s="90"/>
      <c r="I15" s="90"/>
      <c r="J15" s="90"/>
      <c r="K15" s="91"/>
    </row>
    <row r="16" spans="1:22" ht="22.5" customHeight="1">
      <c r="A16" s="30" t="s">
        <v>4</v>
      </c>
      <c r="B16" s="73" t="s">
        <v>5</v>
      </c>
      <c r="C16" s="73" t="s">
        <v>54</v>
      </c>
      <c r="D16" s="31" t="s">
        <v>6</v>
      </c>
      <c r="E16" s="32" t="s">
        <v>57</v>
      </c>
      <c r="F16" s="32" t="s">
        <v>58</v>
      </c>
      <c r="G16" s="32" t="s">
        <v>59</v>
      </c>
      <c r="H16" s="32" t="s">
        <v>56</v>
      </c>
      <c r="I16" s="32" t="s">
        <v>7</v>
      </c>
      <c r="J16" s="164" t="s">
        <v>8</v>
      </c>
      <c r="K16" s="165"/>
    </row>
    <row r="17" spans="1:12" ht="12.75" customHeight="1">
      <c r="A17" s="75" t="s">
        <v>47</v>
      </c>
      <c r="B17" s="76" t="s">
        <v>61</v>
      </c>
      <c r="C17" s="77"/>
      <c r="D17" s="78"/>
      <c r="E17" s="78"/>
      <c r="F17" s="78"/>
      <c r="G17" s="78"/>
      <c r="H17" s="78"/>
      <c r="I17" s="78"/>
      <c r="J17" s="162"/>
      <c r="K17" s="163"/>
    </row>
    <row r="18" spans="1:12" ht="12" customHeight="1">
      <c r="A18" s="33" t="s">
        <v>9</v>
      </c>
      <c r="B18" s="21" t="s">
        <v>10</v>
      </c>
      <c r="C18" s="34" t="s">
        <v>62</v>
      </c>
      <c r="D18" s="36"/>
      <c r="E18" s="100">
        <v>26.17</v>
      </c>
      <c r="F18" s="35">
        <f t="shared" ref="F18:F35" si="1">ROUND(D18*E18,2)</f>
        <v>0</v>
      </c>
      <c r="G18" s="36"/>
      <c r="H18" s="36">
        <f t="shared" ref="H18:H35" si="2">100-G18</f>
        <v>100</v>
      </c>
      <c r="I18" s="35">
        <f>ROUND(F18*H18/100,2)</f>
        <v>0</v>
      </c>
      <c r="J18" s="150"/>
      <c r="K18" s="151"/>
      <c r="L18" s="99"/>
    </row>
    <row r="19" spans="1:12" ht="12" customHeight="1">
      <c r="A19" s="33" t="s">
        <v>11</v>
      </c>
      <c r="B19" s="21" t="s">
        <v>12</v>
      </c>
      <c r="C19" s="34" t="s">
        <v>62</v>
      </c>
      <c r="D19" s="36"/>
      <c r="E19" s="100">
        <v>14.74</v>
      </c>
      <c r="F19" s="35">
        <f t="shared" si="1"/>
        <v>0</v>
      </c>
      <c r="G19" s="36"/>
      <c r="H19" s="36">
        <f t="shared" si="2"/>
        <v>100</v>
      </c>
      <c r="I19" s="35">
        <f t="shared" ref="I19:I35" si="3">ROUND(F19*H19/100,2)</f>
        <v>0</v>
      </c>
      <c r="J19" s="150"/>
      <c r="K19" s="151"/>
      <c r="L19" s="99"/>
    </row>
    <row r="20" spans="1:12" ht="12" customHeight="1">
      <c r="A20" s="33" t="s">
        <v>13</v>
      </c>
      <c r="B20" s="21" t="s">
        <v>14</v>
      </c>
      <c r="C20" s="34" t="s">
        <v>62</v>
      </c>
      <c r="D20" s="36">
        <v>630</v>
      </c>
      <c r="E20" s="100">
        <v>8.91</v>
      </c>
      <c r="F20" s="35">
        <f>ROUND(D20*E20,2)</f>
        <v>5613.3</v>
      </c>
      <c r="G20" s="36">
        <v>16</v>
      </c>
      <c r="H20" s="36">
        <f t="shared" si="2"/>
        <v>84</v>
      </c>
      <c r="I20" s="35">
        <f t="shared" si="3"/>
        <v>4715.17</v>
      </c>
      <c r="J20" s="187" t="s">
        <v>175</v>
      </c>
      <c r="K20" s="188"/>
      <c r="L20" s="99"/>
    </row>
    <row r="21" spans="1:12" ht="12" customHeight="1">
      <c r="A21" s="33" t="s">
        <v>15</v>
      </c>
      <c r="B21" s="21" t="s">
        <v>16</v>
      </c>
      <c r="C21" s="34" t="s">
        <v>62</v>
      </c>
      <c r="D21" s="36"/>
      <c r="E21" s="101">
        <v>22.82</v>
      </c>
      <c r="F21" s="35">
        <f>ROUND(D21*E21,2)</f>
        <v>0</v>
      </c>
      <c r="G21" s="36"/>
      <c r="H21" s="36">
        <f t="shared" si="2"/>
        <v>100</v>
      </c>
      <c r="I21" s="35">
        <f t="shared" si="3"/>
        <v>0</v>
      </c>
      <c r="J21" s="150"/>
      <c r="K21" s="151"/>
      <c r="L21" s="99"/>
    </row>
    <row r="22" spans="1:12" ht="12" customHeight="1">
      <c r="A22" s="33" t="s">
        <v>17</v>
      </c>
      <c r="B22" s="21" t="s">
        <v>18</v>
      </c>
      <c r="C22" s="34" t="s">
        <v>62</v>
      </c>
      <c r="D22" s="36"/>
      <c r="E22" s="100">
        <v>5.3</v>
      </c>
      <c r="F22" s="35">
        <f t="shared" si="1"/>
        <v>0</v>
      </c>
      <c r="G22" s="36"/>
      <c r="H22" s="36">
        <f t="shared" si="2"/>
        <v>100</v>
      </c>
      <c r="I22" s="35">
        <f t="shared" si="3"/>
        <v>0</v>
      </c>
      <c r="J22" s="150"/>
      <c r="K22" s="151"/>
      <c r="L22" s="99"/>
    </row>
    <row r="23" spans="1:12" ht="12" customHeight="1">
      <c r="A23" s="33" t="s">
        <v>19</v>
      </c>
      <c r="B23" s="21" t="s">
        <v>73</v>
      </c>
      <c r="C23" s="34" t="s">
        <v>62</v>
      </c>
      <c r="D23" s="36"/>
      <c r="E23" s="100">
        <v>2.12</v>
      </c>
      <c r="F23" s="35">
        <f>ROUND(D23*E23,2)</f>
        <v>0</v>
      </c>
      <c r="G23" s="36"/>
      <c r="H23" s="36">
        <f t="shared" si="2"/>
        <v>100</v>
      </c>
      <c r="I23" s="35">
        <f t="shared" si="3"/>
        <v>0</v>
      </c>
      <c r="J23" s="187"/>
      <c r="K23" s="188"/>
      <c r="L23" s="99"/>
    </row>
    <row r="24" spans="1:12" ht="12" customHeight="1">
      <c r="A24" s="33" t="s">
        <v>20</v>
      </c>
      <c r="B24" s="21" t="s">
        <v>74</v>
      </c>
      <c r="C24" s="34" t="s">
        <v>62</v>
      </c>
      <c r="D24" s="36">
        <v>240</v>
      </c>
      <c r="E24" s="102">
        <v>4.32</v>
      </c>
      <c r="F24" s="35">
        <f>ROUND(D24*E24,2)</f>
        <v>1036.8</v>
      </c>
      <c r="G24" s="36">
        <v>16</v>
      </c>
      <c r="H24" s="36">
        <f t="shared" si="2"/>
        <v>84</v>
      </c>
      <c r="I24" s="35">
        <f t="shared" si="3"/>
        <v>870.91</v>
      </c>
      <c r="J24" s="150"/>
      <c r="K24" s="151"/>
      <c r="L24" s="99"/>
    </row>
    <row r="25" spans="1:12" ht="12" customHeight="1">
      <c r="A25" s="33" t="s">
        <v>21</v>
      </c>
      <c r="B25" s="21" t="s">
        <v>96</v>
      </c>
      <c r="C25" s="34" t="s">
        <v>62</v>
      </c>
      <c r="D25" s="36">
        <f t="shared" ref="D25:D31" si="4">D18</f>
        <v>0</v>
      </c>
      <c r="E25" s="102">
        <v>28.34</v>
      </c>
      <c r="F25" s="35">
        <f t="shared" ref="F25:F31" si="5">ROUND(D25*E25,2)</f>
        <v>0</v>
      </c>
      <c r="G25" s="36"/>
      <c r="H25" s="36">
        <f t="shared" si="2"/>
        <v>100</v>
      </c>
      <c r="I25" s="35">
        <f t="shared" si="3"/>
        <v>0</v>
      </c>
      <c r="J25" s="150"/>
      <c r="K25" s="151"/>
      <c r="L25" s="99"/>
    </row>
    <row r="26" spans="1:12" ht="12" customHeight="1">
      <c r="A26" s="33" t="s">
        <v>75</v>
      </c>
      <c r="B26" s="21" t="s">
        <v>97</v>
      </c>
      <c r="C26" s="34" t="s">
        <v>62</v>
      </c>
      <c r="D26" s="36">
        <f t="shared" si="4"/>
        <v>0</v>
      </c>
      <c r="E26" s="102">
        <v>16.13</v>
      </c>
      <c r="F26" s="35">
        <f t="shared" si="5"/>
        <v>0</v>
      </c>
      <c r="G26" s="36"/>
      <c r="H26" s="36">
        <f t="shared" si="2"/>
        <v>100</v>
      </c>
      <c r="I26" s="35">
        <f t="shared" si="3"/>
        <v>0</v>
      </c>
      <c r="J26" s="150"/>
      <c r="K26" s="151"/>
    </row>
    <row r="27" spans="1:12" ht="12" customHeight="1">
      <c r="A27" s="33" t="s">
        <v>76</v>
      </c>
      <c r="B27" s="21" t="s">
        <v>98</v>
      </c>
      <c r="C27" s="34" t="s">
        <v>62</v>
      </c>
      <c r="D27" s="36">
        <f t="shared" si="4"/>
        <v>630</v>
      </c>
      <c r="E27" s="102">
        <v>16.68</v>
      </c>
      <c r="F27" s="35">
        <f t="shared" si="5"/>
        <v>10508.4</v>
      </c>
      <c r="G27" s="36">
        <v>40</v>
      </c>
      <c r="H27" s="36">
        <f t="shared" si="2"/>
        <v>60</v>
      </c>
      <c r="I27" s="35">
        <f t="shared" si="3"/>
        <v>6305.04</v>
      </c>
      <c r="J27" s="150"/>
      <c r="K27" s="151"/>
    </row>
    <row r="28" spans="1:12" ht="12" customHeight="1">
      <c r="A28" s="33" t="s">
        <v>91</v>
      </c>
      <c r="B28" s="21" t="s">
        <v>99</v>
      </c>
      <c r="C28" s="34" t="s">
        <v>62</v>
      </c>
      <c r="D28" s="36">
        <f t="shared" si="4"/>
        <v>0</v>
      </c>
      <c r="E28" s="102">
        <v>17.36</v>
      </c>
      <c r="F28" s="35">
        <f t="shared" si="5"/>
        <v>0</v>
      </c>
      <c r="G28" s="36"/>
      <c r="H28" s="36">
        <f t="shared" si="2"/>
        <v>100</v>
      </c>
      <c r="I28" s="35">
        <f t="shared" si="3"/>
        <v>0</v>
      </c>
      <c r="J28" s="150"/>
      <c r="K28" s="151"/>
    </row>
    <row r="29" spans="1:12" ht="12" customHeight="1">
      <c r="A29" s="33" t="s">
        <v>103</v>
      </c>
      <c r="B29" s="21" t="s">
        <v>100</v>
      </c>
      <c r="C29" s="34" t="s">
        <v>62</v>
      </c>
      <c r="D29" s="36">
        <f t="shared" si="4"/>
        <v>0</v>
      </c>
      <c r="E29" s="102">
        <v>14.47</v>
      </c>
      <c r="F29" s="35">
        <f t="shared" si="5"/>
        <v>0</v>
      </c>
      <c r="G29" s="36"/>
      <c r="H29" s="36">
        <f t="shared" si="2"/>
        <v>100</v>
      </c>
      <c r="I29" s="35">
        <f t="shared" si="3"/>
        <v>0</v>
      </c>
      <c r="J29" s="150"/>
      <c r="K29" s="151"/>
    </row>
    <row r="30" spans="1:12" ht="12" customHeight="1">
      <c r="A30" s="33" t="s">
        <v>104</v>
      </c>
      <c r="B30" s="21" t="s">
        <v>101</v>
      </c>
      <c r="C30" s="34" t="s">
        <v>62</v>
      </c>
      <c r="D30" s="36">
        <f t="shared" si="4"/>
        <v>0</v>
      </c>
      <c r="E30" s="102">
        <v>11.72</v>
      </c>
      <c r="F30" s="35">
        <f t="shared" si="5"/>
        <v>0</v>
      </c>
      <c r="G30" s="36"/>
      <c r="H30" s="36">
        <f t="shared" si="2"/>
        <v>100</v>
      </c>
      <c r="I30" s="35">
        <f t="shared" si="3"/>
        <v>0</v>
      </c>
      <c r="J30" s="150"/>
      <c r="K30" s="151"/>
    </row>
    <row r="31" spans="1:12" ht="12" customHeight="1">
      <c r="A31" s="33" t="s">
        <v>105</v>
      </c>
      <c r="B31" s="21" t="s">
        <v>102</v>
      </c>
      <c r="C31" s="34" t="s">
        <v>62</v>
      </c>
      <c r="D31" s="36">
        <f t="shared" si="4"/>
        <v>240</v>
      </c>
      <c r="E31" s="102">
        <v>19.920000000000002</v>
      </c>
      <c r="F31" s="35">
        <f t="shared" si="5"/>
        <v>4780.8</v>
      </c>
      <c r="G31" s="36">
        <v>40</v>
      </c>
      <c r="H31" s="36">
        <f t="shared" si="2"/>
        <v>60</v>
      </c>
      <c r="I31" s="35">
        <f t="shared" si="3"/>
        <v>2868.48</v>
      </c>
      <c r="J31" s="150"/>
      <c r="K31" s="151"/>
    </row>
    <row r="32" spans="1:12" ht="12" customHeight="1">
      <c r="A32" s="33" t="s">
        <v>106</v>
      </c>
      <c r="B32" s="21" t="s">
        <v>71</v>
      </c>
      <c r="C32" s="34" t="s">
        <v>63</v>
      </c>
      <c r="D32" s="36"/>
      <c r="E32" s="23">
        <v>2.46</v>
      </c>
      <c r="F32" s="35">
        <f>ROUND(D32*E32,2)</f>
        <v>0</v>
      </c>
      <c r="G32" s="36"/>
      <c r="H32" s="36">
        <f t="shared" si="2"/>
        <v>100</v>
      </c>
      <c r="I32" s="35">
        <f t="shared" si="3"/>
        <v>0</v>
      </c>
      <c r="J32" s="150"/>
      <c r="K32" s="151"/>
    </row>
    <row r="33" spans="1:11" ht="12" customHeight="1">
      <c r="A33" s="33" t="s">
        <v>107</v>
      </c>
      <c r="B33" s="21" t="s">
        <v>22</v>
      </c>
      <c r="C33" s="34" t="s">
        <v>64</v>
      </c>
      <c r="D33" s="36"/>
      <c r="E33" s="23">
        <v>6.36</v>
      </c>
      <c r="F33" s="35">
        <f t="shared" si="1"/>
        <v>0</v>
      </c>
      <c r="G33" s="36"/>
      <c r="H33" s="36">
        <f t="shared" si="2"/>
        <v>100</v>
      </c>
      <c r="I33" s="35">
        <f t="shared" si="3"/>
        <v>0</v>
      </c>
      <c r="J33" s="150"/>
      <c r="K33" s="151"/>
    </row>
    <row r="34" spans="1:11" ht="12" customHeight="1">
      <c r="A34" s="33" t="s">
        <v>108</v>
      </c>
      <c r="B34" s="21" t="s">
        <v>92</v>
      </c>
      <c r="C34" s="34" t="s">
        <v>63</v>
      </c>
      <c r="D34" s="36"/>
      <c r="E34" s="23">
        <v>1.96</v>
      </c>
      <c r="F34" s="35">
        <f t="shared" si="1"/>
        <v>0</v>
      </c>
      <c r="G34" s="36"/>
      <c r="H34" s="36">
        <f t="shared" si="2"/>
        <v>100</v>
      </c>
      <c r="I34" s="35">
        <f t="shared" si="3"/>
        <v>0</v>
      </c>
      <c r="J34" s="160"/>
      <c r="K34" s="161"/>
    </row>
    <row r="35" spans="1:11" ht="12" customHeight="1">
      <c r="A35" s="33" t="s">
        <v>109</v>
      </c>
      <c r="B35" s="21" t="s">
        <v>77</v>
      </c>
      <c r="C35" s="34" t="s">
        <v>62</v>
      </c>
      <c r="D35" s="36">
        <v>210</v>
      </c>
      <c r="E35" s="22">
        <f>ROUND(28.33*0.3,2)</f>
        <v>8.5</v>
      </c>
      <c r="F35" s="35">
        <f t="shared" si="1"/>
        <v>1785</v>
      </c>
      <c r="G35" s="36">
        <v>80</v>
      </c>
      <c r="H35" s="36">
        <f t="shared" si="2"/>
        <v>20</v>
      </c>
      <c r="I35" s="35">
        <f t="shared" si="3"/>
        <v>357</v>
      </c>
      <c r="J35" s="150"/>
      <c r="K35" s="151"/>
    </row>
    <row r="36" spans="1:11" ht="12.75" customHeight="1">
      <c r="A36" s="20"/>
      <c r="B36" s="152" t="s">
        <v>23</v>
      </c>
      <c r="C36" s="153"/>
      <c r="D36" s="153"/>
      <c r="E36" s="154"/>
      <c r="F36" s="37">
        <f>SUM(F18:F35)</f>
        <v>23724.3</v>
      </c>
      <c r="G36" s="62"/>
      <c r="H36" s="23"/>
      <c r="I36" s="37">
        <f>SUM(I18:I35)</f>
        <v>15116.599999999999</v>
      </c>
      <c r="J36" s="150"/>
      <c r="K36" s="151"/>
    </row>
    <row r="37" spans="1:11" ht="12.75" customHeight="1">
      <c r="A37" s="75" t="s">
        <v>48</v>
      </c>
      <c r="B37" s="76" t="s">
        <v>65</v>
      </c>
      <c r="C37" s="78"/>
      <c r="D37" s="78"/>
      <c r="E37" s="78"/>
      <c r="F37" s="79"/>
      <c r="G37" s="78"/>
      <c r="H37" s="78"/>
      <c r="I37" s="79"/>
      <c r="J37" s="80"/>
      <c r="K37" s="81"/>
    </row>
    <row r="38" spans="1:11" ht="12" customHeight="1">
      <c r="A38" s="33" t="s">
        <v>24</v>
      </c>
      <c r="B38" s="56" t="s">
        <v>78</v>
      </c>
      <c r="C38" s="57"/>
      <c r="D38" s="58"/>
      <c r="E38" s="60"/>
      <c r="F38" s="39">
        <v>0</v>
      </c>
      <c r="G38" s="27"/>
      <c r="H38" s="61"/>
      <c r="I38" s="35">
        <v>0</v>
      </c>
      <c r="J38" s="150"/>
      <c r="K38" s="151"/>
    </row>
    <row r="39" spans="1:11" ht="12" customHeight="1">
      <c r="A39" s="33" t="s">
        <v>25</v>
      </c>
      <c r="B39" s="56" t="s">
        <v>79</v>
      </c>
      <c r="C39" s="57"/>
      <c r="D39" s="59"/>
      <c r="E39" s="23"/>
      <c r="F39" s="35">
        <v>0</v>
      </c>
      <c r="G39" s="27"/>
      <c r="H39" s="61"/>
      <c r="I39" s="35">
        <v>0</v>
      </c>
      <c r="J39" s="150"/>
      <c r="K39" s="151"/>
    </row>
    <row r="40" spans="1:11" ht="12.75" customHeight="1">
      <c r="A40" s="20"/>
      <c r="B40" s="152" t="s">
        <v>26</v>
      </c>
      <c r="C40" s="153"/>
      <c r="D40" s="153"/>
      <c r="E40" s="154"/>
      <c r="F40" s="37">
        <f>SUM(F38:F39)</f>
        <v>0</v>
      </c>
      <c r="G40" s="62"/>
      <c r="H40" s="23"/>
      <c r="I40" s="40">
        <f>SUM(I38:I39)</f>
        <v>0</v>
      </c>
      <c r="J40" s="150"/>
      <c r="K40" s="151"/>
    </row>
    <row r="41" spans="1:11" ht="12.75" customHeight="1">
      <c r="A41" s="75" t="s">
        <v>50</v>
      </c>
      <c r="B41" s="76" t="s">
        <v>93</v>
      </c>
      <c r="C41" s="82"/>
      <c r="D41" s="82"/>
      <c r="E41" s="82"/>
      <c r="F41" s="83"/>
      <c r="G41" s="82"/>
      <c r="H41" s="82"/>
      <c r="I41" s="83"/>
      <c r="J41" s="84"/>
      <c r="K41" s="85"/>
    </row>
    <row r="42" spans="1:11" ht="12.75" customHeight="1">
      <c r="A42" s="20"/>
      <c r="B42" s="152" t="s">
        <v>27</v>
      </c>
      <c r="C42" s="153"/>
      <c r="D42" s="153"/>
      <c r="E42" s="154"/>
      <c r="F42" s="37">
        <v>5722</v>
      </c>
      <c r="G42" s="62"/>
      <c r="H42" s="23"/>
      <c r="I42" s="37">
        <f>F42</f>
        <v>5722</v>
      </c>
      <c r="J42" s="150"/>
      <c r="K42" s="151"/>
    </row>
    <row r="43" spans="1:11" ht="12.75" customHeight="1">
      <c r="A43" s="75" t="s">
        <v>49</v>
      </c>
      <c r="B43" s="76" t="s">
        <v>94</v>
      </c>
      <c r="C43" s="84"/>
      <c r="D43" s="84"/>
      <c r="E43" s="78"/>
      <c r="F43" s="86"/>
      <c r="G43" s="80"/>
      <c r="H43" s="80"/>
      <c r="I43" s="86"/>
      <c r="J43" s="80"/>
      <c r="K43" s="81"/>
    </row>
    <row r="44" spans="1:11" ht="12.75" customHeight="1">
      <c r="A44" s="20"/>
      <c r="B44" s="152" t="s">
        <v>29</v>
      </c>
      <c r="C44" s="153"/>
      <c r="D44" s="153"/>
      <c r="E44" s="154"/>
      <c r="F44" s="37">
        <v>0</v>
      </c>
      <c r="G44" s="62"/>
      <c r="H44" s="23"/>
      <c r="I44" s="37">
        <f>F44</f>
        <v>0</v>
      </c>
      <c r="J44" s="150"/>
      <c r="K44" s="151"/>
    </row>
    <row r="45" spans="1:11" ht="12.75" customHeight="1">
      <c r="A45" s="75" t="s">
        <v>51</v>
      </c>
      <c r="B45" s="76" t="s">
        <v>95</v>
      </c>
      <c r="C45" s="84"/>
      <c r="D45" s="84"/>
      <c r="E45" s="78"/>
      <c r="F45" s="86"/>
      <c r="G45" s="80"/>
      <c r="H45" s="80"/>
      <c r="I45" s="86"/>
      <c r="J45" s="80"/>
      <c r="K45" s="81"/>
    </row>
    <row r="46" spans="1:11" ht="12.75" customHeight="1">
      <c r="A46" s="20"/>
      <c r="B46" s="152" t="s">
        <v>30</v>
      </c>
      <c r="C46" s="153"/>
      <c r="D46" s="153"/>
      <c r="E46" s="154"/>
      <c r="F46" s="37">
        <v>0</v>
      </c>
      <c r="G46" s="62"/>
      <c r="H46" s="23"/>
      <c r="I46" s="37">
        <f>F46</f>
        <v>0</v>
      </c>
      <c r="J46" s="150"/>
      <c r="K46" s="151"/>
    </row>
    <row r="47" spans="1:11" ht="12.75" customHeight="1">
      <c r="A47" s="75" t="s">
        <v>52</v>
      </c>
      <c r="B47" s="76" t="s">
        <v>66</v>
      </c>
      <c r="C47" s="87"/>
      <c r="D47" s="80"/>
      <c r="E47" s="80"/>
      <c r="F47" s="86"/>
      <c r="G47" s="80"/>
      <c r="H47" s="80"/>
      <c r="I47" s="86"/>
      <c r="J47" s="80"/>
      <c r="K47" s="81"/>
    </row>
    <row r="48" spans="1:11" ht="12" customHeight="1">
      <c r="A48" s="33" t="s">
        <v>31</v>
      </c>
      <c r="B48" s="21" t="s">
        <v>32</v>
      </c>
      <c r="C48" s="38" t="s">
        <v>28</v>
      </c>
      <c r="D48" s="36"/>
      <c r="E48" s="35">
        <v>3355.33</v>
      </c>
      <c r="F48" s="35">
        <f>D48*E48</f>
        <v>0</v>
      </c>
      <c r="G48" s="36"/>
      <c r="H48" s="36">
        <f>100-G48</f>
        <v>100</v>
      </c>
      <c r="I48" s="35">
        <f>ROUND(F48*H48/100,2)</f>
        <v>0</v>
      </c>
      <c r="J48" s="150"/>
      <c r="K48" s="151"/>
    </row>
    <row r="49" spans="1:11" ht="12.75" customHeight="1">
      <c r="A49" s="20"/>
      <c r="B49" s="152" t="s">
        <v>38</v>
      </c>
      <c r="C49" s="153"/>
      <c r="D49" s="153"/>
      <c r="E49" s="154"/>
      <c r="F49" s="37">
        <f>F48</f>
        <v>0</v>
      </c>
      <c r="G49" s="62"/>
      <c r="H49" s="23"/>
      <c r="I49" s="37">
        <f>I48</f>
        <v>0</v>
      </c>
      <c r="J49" s="150"/>
      <c r="K49" s="151"/>
    </row>
    <row r="50" spans="1:11" ht="12.75" customHeight="1">
      <c r="A50" s="75" t="s">
        <v>53</v>
      </c>
      <c r="B50" s="76" t="s">
        <v>67</v>
      </c>
      <c r="C50" s="87"/>
      <c r="D50" s="80"/>
      <c r="E50" s="80"/>
      <c r="F50" s="86"/>
      <c r="G50" s="80"/>
      <c r="H50" s="80"/>
      <c r="I50" s="86"/>
      <c r="J50" s="80"/>
      <c r="K50" s="81"/>
    </row>
    <row r="51" spans="1:11" ht="12" customHeight="1">
      <c r="A51" s="33" t="s">
        <v>34</v>
      </c>
      <c r="B51" s="21" t="s">
        <v>35</v>
      </c>
      <c r="C51" s="38" t="s">
        <v>28</v>
      </c>
      <c r="D51" s="36"/>
      <c r="E51" s="35">
        <v>5150.3500000000004</v>
      </c>
      <c r="F51" s="35">
        <f>D51*E51</f>
        <v>0</v>
      </c>
      <c r="G51" s="36"/>
      <c r="H51" s="36">
        <f>100-G51</f>
        <v>100</v>
      </c>
      <c r="I51" s="35">
        <f>ROUND(F51*H51/100,2)</f>
        <v>0</v>
      </c>
      <c r="J51" s="150"/>
      <c r="K51" s="151"/>
    </row>
    <row r="52" spans="1:11" ht="12.75" customHeight="1" thickBot="1">
      <c r="A52" s="41"/>
      <c r="B52" s="155" t="s">
        <v>33</v>
      </c>
      <c r="C52" s="156"/>
      <c r="D52" s="156"/>
      <c r="E52" s="157"/>
      <c r="F52" s="42">
        <f>F51</f>
        <v>0</v>
      </c>
      <c r="G52" s="64"/>
      <c r="H52" s="65"/>
      <c r="I52" s="42">
        <f>I51</f>
        <v>0</v>
      </c>
      <c r="J52" s="158"/>
      <c r="K52" s="159"/>
    </row>
    <row r="53" spans="1:11" ht="22.5" customHeight="1" thickBot="1">
      <c r="A53" s="63"/>
      <c r="B53" s="66"/>
      <c r="C53" s="144" t="s">
        <v>142</v>
      </c>
      <c r="D53" s="144"/>
      <c r="E53" s="144"/>
      <c r="F53" s="88">
        <f>ROUND((F36+F40+F42+F44+F46+F49+F52),0)</f>
        <v>29446</v>
      </c>
      <c r="G53" s="145" t="s">
        <v>143</v>
      </c>
      <c r="H53" s="146"/>
      <c r="I53" s="89">
        <f>ROUND((I36+I40+I42+I44+I46+I49+I52),0)</f>
        <v>20839</v>
      </c>
      <c r="J53" s="147"/>
      <c r="K53" s="148"/>
    </row>
    <row r="54" spans="1:11" ht="4.5" customHeight="1">
      <c r="A54" s="43"/>
      <c r="B54" s="44"/>
      <c r="C54" s="45"/>
    </row>
    <row r="55" spans="1:11" ht="12.75" customHeight="1">
      <c r="B55" s="55" t="s">
        <v>70</v>
      </c>
    </row>
    <row r="56" spans="1:11" ht="12.75" customHeight="1">
      <c r="B56" s="186" t="s">
        <v>182</v>
      </c>
      <c r="C56" s="186"/>
      <c r="D56" s="186"/>
      <c r="E56" s="186"/>
      <c r="F56" s="186"/>
      <c r="G56" s="186"/>
      <c r="H56" s="186"/>
      <c r="I56" s="186"/>
      <c r="J56" s="186"/>
      <c r="K56" s="186"/>
    </row>
    <row r="65" spans="2:11" s="46" customFormat="1" ht="12.75" customHeight="1">
      <c r="B65" s="47"/>
      <c r="C65" s="48"/>
      <c r="D65" s="4"/>
      <c r="E65" s="4"/>
      <c r="F65" s="4"/>
      <c r="G65" s="4"/>
      <c r="H65" s="4"/>
      <c r="I65" s="4"/>
      <c r="J65" s="4"/>
      <c r="K65" s="4"/>
    </row>
    <row r="66" spans="2:11" s="46" customFormat="1" ht="12.75" customHeight="1">
      <c r="B66" s="47"/>
      <c r="C66" s="48"/>
      <c r="D66" s="4"/>
      <c r="E66" s="4"/>
      <c r="F66" s="4"/>
      <c r="G66" s="4"/>
      <c r="H66" s="4"/>
      <c r="I66" s="4"/>
      <c r="J66" s="4"/>
      <c r="K66" s="4"/>
    </row>
    <row r="67" spans="2:11" s="46" customFormat="1" ht="12.75" customHeight="1">
      <c r="B67" s="47"/>
      <c r="C67" s="48"/>
      <c r="D67" s="4"/>
      <c r="E67" s="4"/>
      <c r="F67" s="4"/>
      <c r="G67" s="4"/>
      <c r="H67" s="4"/>
      <c r="I67" s="4"/>
      <c r="J67" s="4"/>
      <c r="K67" s="4"/>
    </row>
    <row r="68" spans="2:11" s="46" customFormat="1" ht="12.75" customHeight="1">
      <c r="B68" s="47"/>
      <c r="C68" s="48"/>
      <c r="D68" s="4"/>
      <c r="E68" s="4"/>
      <c r="F68" s="4"/>
      <c r="G68" s="4"/>
      <c r="H68" s="4"/>
      <c r="I68" s="4"/>
      <c r="J68" s="4"/>
      <c r="K68" s="4"/>
    </row>
    <row r="69" spans="2:11" s="46" customFormat="1" ht="12.75" customHeight="1">
      <c r="B69" s="47"/>
      <c r="C69" s="48"/>
      <c r="D69" s="4"/>
      <c r="E69" s="4"/>
      <c r="F69" s="4"/>
      <c r="G69" s="4"/>
      <c r="H69" s="4"/>
      <c r="I69" s="4"/>
      <c r="J69" s="4"/>
      <c r="K69" s="4"/>
    </row>
    <row r="70" spans="2:11" s="46" customFormat="1" ht="12.75" customHeight="1">
      <c r="B70" s="47"/>
      <c r="C70" s="48"/>
      <c r="D70" s="4"/>
      <c r="E70" s="4"/>
      <c r="F70" s="4"/>
      <c r="G70" s="4"/>
      <c r="H70" s="4"/>
      <c r="I70" s="4"/>
      <c r="J70" s="4"/>
      <c r="K70" s="4"/>
    </row>
    <row r="71" spans="2:11" s="46" customFormat="1" ht="12.75" customHeight="1">
      <c r="B71" s="47"/>
      <c r="C71" s="48"/>
      <c r="D71" s="4"/>
      <c r="E71" s="4"/>
      <c r="F71" s="4"/>
      <c r="G71" s="4"/>
      <c r="H71" s="4"/>
      <c r="I71" s="4"/>
      <c r="J71" s="4"/>
      <c r="K71" s="4"/>
    </row>
    <row r="72" spans="2:11" s="46" customFormat="1" ht="12.75" customHeight="1">
      <c r="B72" s="47"/>
      <c r="C72" s="48"/>
      <c r="D72" s="4"/>
      <c r="E72" s="4"/>
      <c r="F72" s="4"/>
      <c r="G72" s="4"/>
      <c r="H72" s="4"/>
      <c r="I72" s="4"/>
      <c r="J72" s="4"/>
      <c r="K72" s="4"/>
    </row>
    <row r="73" spans="2:11" s="46" customFormat="1" ht="12.75" customHeight="1">
      <c r="B73" s="47"/>
      <c r="C73" s="48"/>
      <c r="D73" s="4"/>
      <c r="E73" s="4"/>
      <c r="F73" s="4"/>
      <c r="G73" s="4"/>
      <c r="H73" s="4"/>
      <c r="I73" s="4"/>
      <c r="J73" s="4"/>
      <c r="K73" s="4"/>
    </row>
    <row r="74" spans="2:11" s="46" customFormat="1" ht="12.75" customHeight="1">
      <c r="B74" s="47"/>
      <c r="C74" s="48"/>
      <c r="D74" s="4"/>
      <c r="E74" s="4"/>
      <c r="F74" s="4"/>
      <c r="G74" s="4"/>
      <c r="H74" s="4"/>
      <c r="I74" s="4"/>
      <c r="J74" s="4"/>
      <c r="K74" s="4"/>
    </row>
    <row r="75" spans="2:11" s="46" customFormat="1" ht="12.75" customHeight="1">
      <c r="B75" s="47"/>
      <c r="C75" s="48"/>
      <c r="D75" s="4"/>
      <c r="E75" s="4"/>
      <c r="F75" s="4"/>
      <c r="G75" s="4"/>
      <c r="H75" s="4"/>
      <c r="I75" s="4"/>
      <c r="J75" s="4"/>
      <c r="K75" s="4"/>
    </row>
    <row r="76" spans="2:11" s="46" customFormat="1" ht="12.75" customHeight="1">
      <c r="B76" s="47"/>
      <c r="C76" s="48"/>
      <c r="D76" s="4"/>
      <c r="E76" s="4"/>
      <c r="F76" s="4"/>
      <c r="G76" s="4"/>
      <c r="H76" s="4"/>
      <c r="I76" s="4"/>
      <c r="J76" s="4"/>
      <c r="K76" s="4"/>
    </row>
    <row r="77" spans="2:11" s="46" customFormat="1" ht="12.75" customHeight="1">
      <c r="B77" s="47"/>
      <c r="C77" s="48"/>
      <c r="D77" s="4"/>
      <c r="E77" s="4"/>
      <c r="F77" s="4"/>
      <c r="G77" s="4"/>
      <c r="H77" s="4"/>
      <c r="I77" s="4"/>
      <c r="J77" s="4"/>
      <c r="K77" s="4"/>
    </row>
    <row r="78" spans="2:11" s="46" customFormat="1" ht="12.75" customHeight="1">
      <c r="B78" s="47"/>
      <c r="C78" s="48"/>
      <c r="D78" s="4"/>
      <c r="E78" s="4"/>
      <c r="F78" s="4"/>
      <c r="G78" s="4"/>
      <c r="H78" s="4"/>
      <c r="I78" s="4"/>
      <c r="J78" s="4"/>
      <c r="K78" s="4"/>
    </row>
    <row r="79" spans="2:11" s="46" customFormat="1" ht="12.75" customHeight="1">
      <c r="B79" s="47"/>
      <c r="C79" s="48"/>
      <c r="D79" s="4"/>
      <c r="E79" s="4"/>
      <c r="F79" s="4"/>
      <c r="G79" s="4"/>
      <c r="H79" s="4"/>
      <c r="I79" s="4"/>
      <c r="J79" s="4"/>
      <c r="K79" s="4"/>
    </row>
    <row r="80" spans="2:11" s="46" customFormat="1" ht="12.75" customHeight="1">
      <c r="B80" s="47"/>
      <c r="C80" s="48"/>
      <c r="D80" s="4"/>
      <c r="E80" s="4"/>
      <c r="F80" s="4"/>
      <c r="G80" s="4"/>
      <c r="H80" s="4"/>
      <c r="I80" s="4"/>
      <c r="J80" s="4"/>
      <c r="K80" s="4"/>
    </row>
    <row r="81" spans="2:11" s="46" customFormat="1" ht="12.75" customHeight="1">
      <c r="B81" s="47"/>
      <c r="C81" s="48"/>
      <c r="D81" s="4"/>
      <c r="E81" s="4"/>
      <c r="F81" s="4"/>
      <c r="G81" s="4"/>
      <c r="H81" s="4"/>
      <c r="I81" s="4"/>
      <c r="J81" s="4"/>
      <c r="K81" s="4"/>
    </row>
    <row r="82" spans="2:11" s="46" customFormat="1" ht="12.75" customHeight="1">
      <c r="B82" s="47"/>
      <c r="C82" s="48"/>
      <c r="D82" s="4"/>
      <c r="E82" s="4"/>
      <c r="F82" s="4"/>
      <c r="G82" s="4"/>
      <c r="H82" s="4"/>
      <c r="I82" s="4"/>
      <c r="J82" s="4"/>
      <c r="K82" s="4"/>
    </row>
    <row r="83" spans="2:11" s="46" customFormat="1" ht="12.75" customHeight="1">
      <c r="B83" s="47"/>
      <c r="C83" s="48"/>
      <c r="D83" s="4"/>
      <c r="E83" s="4"/>
      <c r="F83" s="4"/>
      <c r="G83" s="4"/>
      <c r="H83" s="4"/>
      <c r="I83" s="4"/>
      <c r="J83" s="4"/>
      <c r="K83" s="4"/>
    </row>
    <row r="84" spans="2:11" s="46" customFormat="1" ht="12.75" customHeight="1">
      <c r="B84" s="47"/>
      <c r="C84" s="48"/>
      <c r="D84" s="4"/>
      <c r="E84" s="4"/>
      <c r="F84" s="4"/>
      <c r="G84" s="4"/>
      <c r="H84" s="4"/>
      <c r="I84" s="4"/>
      <c r="J84" s="4"/>
      <c r="K84" s="4"/>
    </row>
    <row r="85" spans="2:11" s="46" customFormat="1" ht="12.75" customHeight="1">
      <c r="B85" s="47"/>
      <c r="C85" s="48"/>
      <c r="D85" s="4"/>
      <c r="E85" s="4"/>
      <c r="F85" s="4"/>
      <c r="G85" s="4"/>
      <c r="H85" s="4"/>
      <c r="I85" s="4"/>
      <c r="J85" s="4"/>
      <c r="K85" s="4"/>
    </row>
    <row r="86" spans="2:11" s="46" customFormat="1" ht="12.75" customHeight="1">
      <c r="B86" s="47"/>
      <c r="C86" s="48"/>
      <c r="D86" s="4"/>
      <c r="E86" s="4"/>
      <c r="F86" s="4"/>
      <c r="G86" s="4"/>
      <c r="H86" s="4"/>
      <c r="I86" s="4"/>
      <c r="J86" s="4"/>
      <c r="K86" s="4"/>
    </row>
    <row r="87" spans="2:11" s="46" customFormat="1" ht="12.75" customHeight="1">
      <c r="B87" s="47"/>
      <c r="C87" s="48"/>
      <c r="D87" s="4"/>
      <c r="E87" s="4"/>
      <c r="F87" s="4"/>
      <c r="G87" s="4"/>
      <c r="H87" s="4"/>
      <c r="I87" s="4"/>
      <c r="J87" s="4"/>
      <c r="K87" s="4"/>
    </row>
    <row r="88" spans="2:11" s="46" customFormat="1" ht="12.75" customHeight="1">
      <c r="B88" s="47"/>
      <c r="C88" s="48"/>
      <c r="D88" s="4"/>
      <c r="E88" s="4"/>
      <c r="F88" s="4"/>
      <c r="G88" s="4"/>
      <c r="H88" s="4"/>
      <c r="I88" s="4"/>
      <c r="J88" s="4"/>
      <c r="K88" s="4"/>
    </row>
    <row r="89" spans="2:11" s="46" customFormat="1" ht="12.75" customHeight="1">
      <c r="B89" s="47"/>
      <c r="C89" s="48"/>
      <c r="D89" s="4"/>
      <c r="E89" s="4"/>
      <c r="F89" s="4"/>
      <c r="G89" s="4"/>
      <c r="H89" s="4"/>
      <c r="I89" s="4"/>
      <c r="J89" s="4"/>
      <c r="K89" s="4"/>
    </row>
    <row r="90" spans="2:11" s="46" customFormat="1" ht="12.75" customHeight="1">
      <c r="B90" s="47"/>
      <c r="C90" s="48"/>
      <c r="D90" s="4"/>
      <c r="E90" s="4"/>
      <c r="F90" s="4"/>
      <c r="G90" s="4"/>
      <c r="H90" s="4"/>
      <c r="I90" s="4"/>
      <c r="J90" s="4"/>
      <c r="K90" s="4"/>
    </row>
    <row r="91" spans="2:11" s="46" customFormat="1" ht="12.75" customHeight="1">
      <c r="B91" s="47"/>
      <c r="C91" s="48"/>
      <c r="D91" s="4"/>
      <c r="E91" s="4"/>
      <c r="F91" s="4"/>
      <c r="G91" s="4"/>
      <c r="H91" s="4"/>
      <c r="I91" s="4"/>
      <c r="J91" s="4"/>
      <c r="K91" s="4"/>
    </row>
    <row r="92" spans="2:11" s="46" customFormat="1" ht="12.75" customHeight="1">
      <c r="B92" s="47"/>
      <c r="C92" s="48"/>
      <c r="D92" s="4"/>
      <c r="E92" s="4"/>
      <c r="F92" s="4"/>
      <c r="G92" s="4"/>
      <c r="H92" s="4"/>
      <c r="I92" s="4"/>
      <c r="J92" s="4"/>
      <c r="K92" s="4"/>
    </row>
    <row r="93" spans="2:11" s="46" customFormat="1" ht="12.75" customHeight="1">
      <c r="B93" s="47"/>
      <c r="C93" s="48"/>
      <c r="D93" s="4"/>
      <c r="E93" s="4"/>
      <c r="F93" s="4"/>
      <c r="G93" s="4"/>
      <c r="H93" s="4"/>
      <c r="I93" s="4"/>
      <c r="J93" s="4"/>
      <c r="K93" s="4"/>
    </row>
    <row r="94" spans="2:11" s="46" customFormat="1" ht="12.75" customHeight="1">
      <c r="B94" s="47"/>
      <c r="C94" s="48"/>
      <c r="D94" s="4"/>
      <c r="E94" s="4"/>
      <c r="F94" s="4"/>
      <c r="G94" s="4"/>
      <c r="H94" s="4"/>
      <c r="I94" s="4"/>
      <c r="J94" s="4"/>
      <c r="K94" s="4"/>
    </row>
    <row r="95" spans="2:11" s="46" customFormat="1" ht="12.75" customHeight="1">
      <c r="B95" s="47"/>
      <c r="C95" s="48"/>
      <c r="D95" s="4"/>
      <c r="E95" s="4"/>
      <c r="F95" s="4"/>
      <c r="G95" s="4"/>
      <c r="H95" s="4"/>
      <c r="I95" s="4"/>
      <c r="J95" s="4"/>
      <c r="K95" s="4"/>
    </row>
    <row r="96" spans="2:11" s="46" customFormat="1" ht="12.75" customHeight="1">
      <c r="B96" s="47"/>
      <c r="C96" s="48"/>
      <c r="D96" s="4"/>
      <c r="E96" s="4"/>
      <c r="F96" s="4"/>
      <c r="G96" s="4"/>
      <c r="H96" s="4"/>
      <c r="I96" s="4"/>
      <c r="J96" s="4"/>
      <c r="K96" s="4"/>
    </row>
    <row r="97" spans="2:11" s="46" customFormat="1" ht="12.75" customHeight="1">
      <c r="B97" s="47"/>
      <c r="C97" s="48"/>
      <c r="D97" s="4"/>
      <c r="E97" s="4"/>
      <c r="F97" s="4"/>
      <c r="G97" s="4"/>
      <c r="H97" s="4"/>
      <c r="I97" s="4"/>
      <c r="J97" s="4"/>
      <c r="K97" s="4"/>
    </row>
    <row r="98" spans="2:11" s="46" customFormat="1" ht="12.75" customHeight="1">
      <c r="B98" s="47"/>
      <c r="C98" s="48"/>
      <c r="D98" s="4"/>
      <c r="E98" s="4"/>
      <c r="F98" s="4"/>
      <c r="G98" s="4"/>
      <c r="H98" s="4"/>
      <c r="I98" s="4"/>
      <c r="J98" s="4"/>
      <c r="K98" s="4"/>
    </row>
    <row r="99" spans="2:11" s="46" customFormat="1" ht="12.75" customHeight="1">
      <c r="B99" s="47"/>
      <c r="C99" s="48"/>
      <c r="D99" s="4"/>
      <c r="E99" s="4"/>
      <c r="F99" s="4"/>
      <c r="G99" s="4"/>
      <c r="H99" s="4"/>
      <c r="I99" s="4"/>
      <c r="J99" s="4"/>
      <c r="K99" s="4"/>
    </row>
    <row r="100" spans="2:11" s="46" customFormat="1" ht="12.75" customHeight="1">
      <c r="B100" s="47"/>
      <c r="C100" s="48"/>
      <c r="D100" s="4"/>
      <c r="E100" s="4"/>
      <c r="F100" s="4"/>
      <c r="G100" s="4"/>
      <c r="H100" s="4"/>
      <c r="I100" s="4"/>
      <c r="J100" s="4"/>
      <c r="K100" s="4"/>
    </row>
    <row r="101" spans="2:11" s="46" customFormat="1" ht="12.75" customHeight="1">
      <c r="B101" s="47"/>
      <c r="C101" s="48"/>
      <c r="D101" s="4"/>
      <c r="E101" s="4"/>
      <c r="F101" s="4"/>
      <c r="G101" s="4"/>
      <c r="H101" s="4"/>
      <c r="I101" s="4"/>
      <c r="J101" s="4"/>
      <c r="K101" s="4"/>
    </row>
    <row r="102" spans="2:11" s="46" customFormat="1" ht="12.75" customHeight="1">
      <c r="B102" s="47"/>
      <c r="C102" s="48"/>
      <c r="D102" s="4"/>
      <c r="E102" s="4"/>
      <c r="F102" s="4"/>
      <c r="G102" s="4"/>
      <c r="H102" s="4"/>
      <c r="I102" s="4"/>
      <c r="J102" s="4"/>
      <c r="K102" s="4"/>
    </row>
    <row r="103" spans="2:11" s="46" customFormat="1" ht="12.75" customHeight="1">
      <c r="B103" s="47"/>
      <c r="C103" s="48"/>
      <c r="D103" s="4"/>
      <c r="E103" s="4"/>
      <c r="F103" s="4"/>
      <c r="G103" s="4"/>
      <c r="H103" s="4"/>
      <c r="I103" s="4"/>
      <c r="J103" s="4"/>
      <c r="K103" s="4"/>
    </row>
    <row r="104" spans="2:11" s="46" customFormat="1" ht="12.75" customHeight="1">
      <c r="B104" s="47"/>
      <c r="C104" s="48"/>
      <c r="D104" s="4"/>
      <c r="E104" s="4"/>
      <c r="F104" s="4"/>
      <c r="G104" s="4"/>
      <c r="H104" s="4"/>
      <c r="I104" s="4"/>
      <c r="J104" s="4"/>
      <c r="K104" s="4"/>
    </row>
    <row r="105" spans="2:11" s="46" customFormat="1" ht="12.75" customHeight="1">
      <c r="B105" s="47"/>
      <c r="C105" s="48"/>
      <c r="D105" s="4"/>
      <c r="E105" s="4"/>
      <c r="F105" s="4"/>
      <c r="G105" s="4"/>
      <c r="H105" s="4"/>
      <c r="I105" s="4"/>
      <c r="J105" s="4"/>
      <c r="K105" s="4"/>
    </row>
    <row r="106" spans="2:11" s="46" customFormat="1" ht="12.75" customHeight="1">
      <c r="B106" s="47"/>
      <c r="C106" s="48"/>
      <c r="D106" s="4"/>
      <c r="E106" s="4"/>
      <c r="F106" s="4"/>
      <c r="G106" s="4"/>
      <c r="H106" s="4"/>
      <c r="I106" s="4"/>
      <c r="J106" s="4"/>
      <c r="K106" s="4"/>
    </row>
    <row r="107" spans="2:11" s="46" customFormat="1" ht="12.75" customHeight="1">
      <c r="B107" s="47"/>
      <c r="C107" s="48"/>
      <c r="D107" s="4"/>
      <c r="E107" s="4"/>
      <c r="F107" s="4"/>
      <c r="G107" s="4"/>
      <c r="H107" s="4"/>
      <c r="I107" s="4"/>
      <c r="J107" s="4"/>
      <c r="K107" s="4"/>
    </row>
    <row r="108" spans="2:11" s="46" customFormat="1" ht="12.75" customHeight="1">
      <c r="B108" s="47"/>
      <c r="C108" s="48"/>
      <c r="D108" s="4"/>
      <c r="E108" s="4"/>
      <c r="F108" s="4"/>
      <c r="G108" s="4"/>
      <c r="H108" s="4"/>
      <c r="I108" s="4"/>
      <c r="J108" s="4"/>
      <c r="K108" s="4"/>
    </row>
    <row r="109" spans="2:11" s="46" customFormat="1" ht="12.75" customHeight="1">
      <c r="B109" s="47"/>
      <c r="C109" s="48"/>
      <c r="D109" s="4"/>
      <c r="E109" s="4"/>
      <c r="F109" s="4"/>
      <c r="G109" s="4"/>
      <c r="H109" s="4"/>
      <c r="I109" s="4"/>
      <c r="J109" s="4"/>
      <c r="K109" s="4"/>
    </row>
    <row r="110" spans="2:11" s="46" customFormat="1" ht="12.75" customHeight="1">
      <c r="B110" s="47"/>
      <c r="C110" s="48"/>
      <c r="D110" s="4"/>
      <c r="E110" s="4"/>
      <c r="F110" s="4"/>
      <c r="G110" s="4"/>
      <c r="H110" s="4"/>
      <c r="I110" s="4"/>
      <c r="J110" s="4"/>
      <c r="K110" s="4"/>
    </row>
    <row r="111" spans="2:11" s="46" customFormat="1" ht="12.75" customHeight="1">
      <c r="B111" s="47"/>
      <c r="C111" s="48"/>
      <c r="D111" s="4"/>
      <c r="E111" s="4"/>
      <c r="F111" s="4"/>
      <c r="G111" s="4"/>
      <c r="H111" s="4"/>
      <c r="I111" s="4"/>
      <c r="J111" s="4"/>
      <c r="K111" s="4"/>
    </row>
    <row r="112" spans="2:11" s="46" customFormat="1" ht="12.75" customHeight="1">
      <c r="B112" s="47"/>
      <c r="C112" s="48"/>
      <c r="D112" s="4"/>
      <c r="E112" s="4"/>
      <c r="F112" s="4"/>
      <c r="G112" s="4"/>
      <c r="H112" s="4"/>
      <c r="I112" s="4"/>
      <c r="J112" s="4"/>
      <c r="K112" s="4"/>
    </row>
    <row r="113" spans="2:11" s="46" customFormat="1" ht="12.75" customHeight="1">
      <c r="B113" s="47"/>
      <c r="C113" s="48"/>
      <c r="D113" s="4"/>
      <c r="E113" s="4"/>
      <c r="F113" s="4"/>
      <c r="G113" s="4"/>
      <c r="H113" s="4"/>
      <c r="I113" s="4"/>
      <c r="J113" s="4"/>
      <c r="K113" s="4"/>
    </row>
    <row r="114" spans="2:11" s="46" customFormat="1" ht="12.75" customHeight="1">
      <c r="B114" s="47"/>
      <c r="C114" s="48"/>
      <c r="D114" s="4"/>
      <c r="E114" s="4"/>
      <c r="F114" s="4"/>
      <c r="G114" s="4"/>
      <c r="H114" s="4"/>
      <c r="I114" s="4"/>
      <c r="J114" s="4"/>
      <c r="K114" s="4"/>
    </row>
    <row r="115" spans="2:11" s="46" customFormat="1" ht="12.75" customHeight="1">
      <c r="B115" s="47"/>
      <c r="C115" s="48"/>
      <c r="D115" s="4"/>
      <c r="E115" s="4"/>
      <c r="F115" s="4"/>
      <c r="G115" s="4"/>
      <c r="H115" s="4"/>
      <c r="I115" s="4"/>
      <c r="J115" s="4"/>
      <c r="K115" s="4"/>
    </row>
    <row r="116" spans="2:11" s="46" customFormat="1" ht="12.75" customHeight="1">
      <c r="B116" s="47"/>
      <c r="C116" s="48"/>
      <c r="D116" s="4"/>
      <c r="E116" s="4"/>
      <c r="F116" s="4"/>
      <c r="G116" s="4"/>
      <c r="H116" s="4"/>
      <c r="I116" s="4"/>
      <c r="J116" s="4"/>
      <c r="K116" s="4"/>
    </row>
    <row r="117" spans="2:11" s="46" customFormat="1" ht="12.75" customHeight="1">
      <c r="B117" s="47"/>
      <c r="C117" s="48"/>
      <c r="D117" s="4"/>
      <c r="E117" s="4"/>
      <c r="F117" s="4"/>
      <c r="G117" s="4"/>
      <c r="H117" s="4"/>
      <c r="I117" s="4"/>
      <c r="J117" s="4"/>
      <c r="K117" s="4"/>
    </row>
    <row r="118" spans="2:11" s="46" customFormat="1" ht="12.75" customHeight="1">
      <c r="B118" s="47"/>
      <c r="C118" s="48"/>
      <c r="D118" s="4"/>
      <c r="E118" s="4"/>
      <c r="F118" s="4"/>
      <c r="G118" s="4"/>
      <c r="H118" s="4"/>
      <c r="I118" s="4"/>
      <c r="J118" s="4"/>
      <c r="K118" s="4"/>
    </row>
    <row r="119" spans="2:11" s="46" customFormat="1" ht="12.75" customHeight="1">
      <c r="B119" s="47"/>
      <c r="C119" s="48"/>
      <c r="D119" s="4"/>
      <c r="E119" s="4"/>
      <c r="F119" s="4"/>
      <c r="G119" s="4"/>
      <c r="H119" s="4"/>
      <c r="I119" s="4"/>
      <c r="J119" s="4"/>
      <c r="K119" s="4"/>
    </row>
    <row r="120" spans="2:11" s="46" customFormat="1" ht="12.75" customHeight="1">
      <c r="B120" s="47"/>
      <c r="C120" s="48"/>
      <c r="D120" s="4"/>
      <c r="E120" s="4"/>
      <c r="F120" s="4"/>
      <c r="G120" s="4"/>
      <c r="H120" s="4"/>
      <c r="I120" s="4"/>
      <c r="J120" s="4"/>
      <c r="K120" s="4"/>
    </row>
    <row r="121" spans="2:11" s="46" customFormat="1" ht="12.75" customHeight="1">
      <c r="B121" s="47"/>
      <c r="C121" s="48"/>
      <c r="D121" s="4"/>
      <c r="E121" s="4"/>
      <c r="F121" s="4"/>
      <c r="G121" s="4"/>
      <c r="H121" s="4"/>
      <c r="I121" s="4"/>
      <c r="J121" s="4"/>
      <c r="K121" s="4"/>
    </row>
    <row r="122" spans="2:11" s="46" customFormat="1" ht="12.75" customHeight="1">
      <c r="B122" s="47"/>
      <c r="C122" s="48"/>
      <c r="D122" s="4"/>
      <c r="E122" s="4"/>
      <c r="F122" s="4"/>
      <c r="G122" s="4"/>
      <c r="H122" s="4"/>
      <c r="I122" s="4"/>
      <c r="J122" s="4"/>
      <c r="K122" s="4"/>
    </row>
    <row r="123" spans="2:11" s="46" customFormat="1" ht="12.75" customHeight="1">
      <c r="B123" s="47"/>
      <c r="C123" s="48"/>
      <c r="D123" s="4"/>
      <c r="E123" s="4"/>
      <c r="F123" s="4"/>
      <c r="G123" s="4"/>
      <c r="H123" s="4"/>
      <c r="I123" s="4"/>
      <c r="J123" s="4"/>
      <c r="K123" s="4"/>
    </row>
  </sheetData>
  <mergeCells count="54">
    <mergeCell ref="J16:K16"/>
    <mergeCell ref="C1:F1"/>
    <mergeCell ref="J2:K2"/>
    <mergeCell ref="J4:K4"/>
    <mergeCell ref="F5:H5"/>
    <mergeCell ref="D6:E6"/>
    <mergeCell ref="F6:G6"/>
    <mergeCell ref="H6:I6"/>
    <mergeCell ref="D7:E7"/>
    <mergeCell ref="F7:G7"/>
    <mergeCell ref="H7:I7"/>
    <mergeCell ref="A14:J14"/>
    <mergeCell ref="E15:F15"/>
    <mergeCell ref="J28:K2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B40:E40"/>
    <mergeCell ref="J40:K40"/>
    <mergeCell ref="J29:K29"/>
    <mergeCell ref="J30:K30"/>
    <mergeCell ref="J31:K31"/>
    <mergeCell ref="J32:K32"/>
    <mergeCell ref="J33:K33"/>
    <mergeCell ref="J34:K34"/>
    <mergeCell ref="J35:K35"/>
    <mergeCell ref="B36:E36"/>
    <mergeCell ref="J36:K36"/>
    <mergeCell ref="J38:K38"/>
    <mergeCell ref="J39:K39"/>
    <mergeCell ref="B42:E42"/>
    <mergeCell ref="J42:K42"/>
    <mergeCell ref="B44:E44"/>
    <mergeCell ref="J44:K44"/>
    <mergeCell ref="B46:E46"/>
    <mergeCell ref="J46:K46"/>
    <mergeCell ref="C53:E53"/>
    <mergeCell ref="G53:H53"/>
    <mergeCell ref="J53:K53"/>
    <mergeCell ref="B56:K56"/>
    <mergeCell ref="J48:K48"/>
    <mergeCell ref="B49:E49"/>
    <mergeCell ref="J49:K49"/>
    <mergeCell ref="J51:K51"/>
    <mergeCell ref="B52:E52"/>
    <mergeCell ref="J52:K52"/>
  </mergeCells>
  <conditionalFormatting sqref="D25:D31">
    <cfRule type="cellIs" dxfId="14" priority="2" operator="equal">
      <formula>0</formula>
    </cfRule>
  </conditionalFormatting>
  <conditionalFormatting sqref="D10:K13">
    <cfRule type="cellIs" dxfId="13" priority="3" operator="equal">
      <formula>0</formula>
    </cfRule>
  </conditionalFormatting>
  <conditionalFormatting sqref="H18:H51">
    <cfRule type="cellIs" dxfId="12" priority="4" operator="equal">
      <formula>100</formula>
    </cfRule>
  </conditionalFormatting>
  <conditionalFormatting sqref="J8">
    <cfRule type="cellIs" dxfId="11" priority="5" operator="notEqual">
      <formula>$D$8</formula>
    </cfRule>
  </conditionalFormatting>
  <conditionalFormatting sqref="M1">
    <cfRule type="cellIs" dxfId="10" priority="1" operator="equal">
      <formula>"Nomales, ja nav bortu!"</formula>
    </cfRule>
  </conditionalFormatting>
  <pageMargins left="0.43307086614173229" right="0.31496062992125984" top="0.74803149606299213" bottom="0.74803149606299213" header="0.31496062992125984" footer="0.31496062992125984"/>
  <pageSetup paperSize="9" fitToHeight="3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56464-9375-4CD1-A351-C23F63D2AE84}">
  <dimension ref="A1:V123"/>
  <sheetViews>
    <sheetView showGridLines="0" zoomScale="115" zoomScaleNormal="115" workbookViewId="0">
      <selection activeCell="A4" sqref="A4"/>
    </sheetView>
  </sheetViews>
  <sheetFormatPr defaultRowHeight="12.75" customHeight="1"/>
  <cols>
    <col min="1" max="1" width="5" style="46" customWidth="1"/>
    <col min="2" max="2" width="19.5703125" style="47" customWidth="1"/>
    <col min="3" max="3" width="6.42578125" style="48" customWidth="1"/>
    <col min="4" max="4" width="8.5703125" style="4" customWidth="1"/>
    <col min="5" max="5" width="7.42578125" style="4" customWidth="1"/>
    <col min="6" max="6" width="9.140625" style="4"/>
    <col min="7" max="7" width="7.42578125" style="4" customWidth="1"/>
    <col min="8" max="8" width="8.5703125" style="4" customWidth="1"/>
    <col min="9" max="9" width="9.140625" style="4" customWidth="1"/>
    <col min="10" max="10" width="8.42578125" style="4" customWidth="1"/>
    <col min="11" max="11" width="7" style="4" customWidth="1"/>
    <col min="12" max="12" width="4.5703125" style="4" customWidth="1"/>
    <col min="13" max="14" width="9.140625" style="4"/>
    <col min="15" max="15" width="4.85546875" style="4" customWidth="1"/>
    <col min="16" max="16" width="7.85546875" style="4" customWidth="1"/>
    <col min="17" max="17" width="5" style="4" customWidth="1"/>
    <col min="18" max="18" width="7.85546875" style="4" customWidth="1"/>
    <col min="19" max="19" width="4.85546875" style="4" customWidth="1"/>
    <col min="20" max="20" width="7.7109375" style="4" customWidth="1"/>
    <col min="21" max="21" width="4.85546875" style="4" customWidth="1"/>
    <col min="22" max="22" width="7.7109375" style="4" customWidth="1"/>
    <col min="23" max="16384" width="9.140625" style="4"/>
  </cols>
  <sheetData>
    <row r="1" spans="1:22" ht="12.75" customHeight="1">
      <c r="A1" s="2"/>
      <c r="B1" s="3" t="s">
        <v>140</v>
      </c>
      <c r="C1" s="166" t="s">
        <v>168</v>
      </c>
      <c r="D1" s="166"/>
      <c r="E1" s="166"/>
      <c r="F1" s="166"/>
      <c r="G1" s="2"/>
      <c r="H1" s="2"/>
      <c r="I1" s="2"/>
      <c r="J1" s="2"/>
      <c r="K1" s="103">
        <f>J2</f>
        <v>118</v>
      </c>
      <c r="M1" s="135" t="str">
        <f>IF(K10&lt;&gt;0,"Nomales, ja nav bortu!","")</f>
        <v/>
      </c>
    </row>
    <row r="2" spans="1:22" ht="12.75" customHeight="1">
      <c r="A2" s="5"/>
      <c r="B2" s="3" t="s">
        <v>141</v>
      </c>
      <c r="C2" s="71" t="s">
        <v>169</v>
      </c>
      <c r="D2" s="72"/>
      <c r="E2" s="72"/>
      <c r="F2" s="6"/>
      <c r="G2" s="2"/>
      <c r="H2" s="7"/>
      <c r="I2" s="8" t="s">
        <v>55</v>
      </c>
      <c r="J2" s="167">
        <f>I53</f>
        <v>118</v>
      </c>
      <c r="K2" s="167"/>
    </row>
    <row r="3" spans="1:22" ht="6" customHeight="1" thickBot="1">
      <c r="A3" s="9"/>
      <c r="B3" s="5"/>
      <c r="C3" s="10"/>
      <c r="D3" s="11"/>
      <c r="E3" s="11"/>
      <c r="F3" s="11"/>
      <c r="G3" s="11"/>
      <c r="H3" s="11"/>
      <c r="I3" s="11"/>
      <c r="J3" s="11"/>
    </row>
    <row r="4" spans="1:22" ht="12.75" customHeight="1">
      <c r="A4" s="92">
        <v>1</v>
      </c>
      <c r="B4" s="93" t="s">
        <v>0</v>
      </c>
      <c r="C4" s="90"/>
      <c r="D4" s="90"/>
      <c r="E4" s="90"/>
      <c r="F4" s="90"/>
      <c r="G4" s="90"/>
      <c r="H4" s="90"/>
      <c r="I4" s="91"/>
      <c r="J4" s="168" t="s">
        <v>1</v>
      </c>
      <c r="K4" s="169"/>
      <c r="M4" s="104" t="s">
        <v>110</v>
      </c>
      <c r="N4" s="130">
        <f>I53</f>
        <v>118</v>
      </c>
      <c r="O4" s="104" t="s">
        <v>119</v>
      </c>
      <c r="P4" s="130">
        <f>I38</f>
        <v>0</v>
      </c>
      <c r="Q4" s="104" t="s">
        <v>120</v>
      </c>
      <c r="R4" s="130">
        <f>I44</f>
        <v>0</v>
      </c>
      <c r="S4" s="104" t="s">
        <v>121</v>
      </c>
      <c r="T4" s="130">
        <f>I42</f>
        <v>0</v>
      </c>
      <c r="U4" s="4" t="s">
        <v>122</v>
      </c>
      <c r="V4" s="130">
        <f>I46</f>
        <v>0</v>
      </c>
    </row>
    <row r="5" spans="1:22" ht="12.75" customHeight="1" thickBot="1">
      <c r="A5" s="12" t="s">
        <v>42</v>
      </c>
      <c r="B5" s="69" t="s">
        <v>82</v>
      </c>
      <c r="C5" s="13">
        <v>7.4999999999999997E-2</v>
      </c>
      <c r="D5" s="14" t="s">
        <v>2</v>
      </c>
      <c r="E5" s="13"/>
      <c r="F5" s="170" t="s">
        <v>80</v>
      </c>
      <c r="G5" s="171"/>
      <c r="H5" s="171"/>
      <c r="I5" s="74">
        <f>J8</f>
        <v>0.08</v>
      </c>
      <c r="J5" s="15" t="s">
        <v>46</v>
      </c>
      <c r="K5" s="16" t="s">
        <v>60</v>
      </c>
    </row>
    <row r="6" spans="1:22" ht="12" customHeight="1" thickTop="1">
      <c r="A6" s="17" t="s">
        <v>41</v>
      </c>
      <c r="B6" s="18" t="s">
        <v>39</v>
      </c>
      <c r="C6" s="19"/>
      <c r="D6" s="172">
        <v>80520021729</v>
      </c>
      <c r="E6" s="173"/>
      <c r="F6" s="174"/>
      <c r="G6" s="175"/>
      <c r="H6" s="175"/>
      <c r="I6" s="176"/>
      <c r="J6" s="94"/>
      <c r="K6" s="95"/>
    </row>
    <row r="7" spans="1:22" ht="12" customHeight="1">
      <c r="A7" s="20" t="s">
        <v>43</v>
      </c>
      <c r="B7" s="21" t="s">
        <v>36</v>
      </c>
      <c r="C7" s="19"/>
      <c r="D7" s="177">
        <v>80520021729</v>
      </c>
      <c r="E7" s="178"/>
      <c r="F7" s="179"/>
      <c r="G7" s="180"/>
      <c r="H7" s="180"/>
      <c r="I7" s="181"/>
      <c r="J7" s="96"/>
      <c r="K7" s="97"/>
      <c r="L7" s="49"/>
      <c r="M7" s="1"/>
      <c r="N7" s="1"/>
      <c r="O7" s="1"/>
    </row>
    <row r="8" spans="1:22" ht="12" customHeight="1">
      <c r="A8" s="20" t="s">
        <v>44</v>
      </c>
      <c r="B8" s="21" t="s">
        <v>81</v>
      </c>
      <c r="C8" s="22" t="s">
        <v>2</v>
      </c>
      <c r="D8" s="26">
        <f>SUM(D10:D13)</f>
        <v>0.08</v>
      </c>
      <c r="E8" s="23"/>
      <c r="F8" s="52"/>
      <c r="G8" s="67"/>
      <c r="H8" s="67"/>
      <c r="I8" s="53"/>
      <c r="J8" s="132">
        <f>SUM(J10:J13)</f>
        <v>0.08</v>
      </c>
      <c r="K8" s="98">
        <f>SUM(K10:K13)</f>
        <v>240</v>
      </c>
    </row>
    <row r="9" spans="1:22" ht="12" customHeight="1">
      <c r="A9" s="20" t="s">
        <v>45</v>
      </c>
      <c r="B9" s="21" t="s">
        <v>40</v>
      </c>
      <c r="C9" s="24"/>
      <c r="D9" s="25" t="s">
        <v>46</v>
      </c>
      <c r="E9" s="26" t="s">
        <v>60</v>
      </c>
      <c r="F9" s="52"/>
      <c r="G9" s="67"/>
      <c r="H9" s="67"/>
      <c r="I9" s="53"/>
      <c r="J9" s="133"/>
      <c r="K9" s="136"/>
    </row>
    <row r="10" spans="1:22" ht="12" customHeight="1">
      <c r="A10" s="20"/>
      <c r="B10" s="21"/>
      <c r="C10" s="50" t="s">
        <v>69</v>
      </c>
      <c r="D10" s="24"/>
      <c r="E10" s="27">
        <f>D18+D19+D20+D24</f>
        <v>0</v>
      </c>
      <c r="F10" s="52"/>
      <c r="G10" s="67"/>
      <c r="H10" s="67"/>
      <c r="I10" s="53"/>
      <c r="J10" s="134">
        <f>D10</f>
        <v>0</v>
      </c>
      <c r="K10" s="70">
        <f t="shared" ref="J10:K13" si="0">E10</f>
        <v>0</v>
      </c>
    </row>
    <row r="11" spans="1:22" ht="12" customHeight="1">
      <c r="A11" s="20"/>
      <c r="B11" s="21"/>
      <c r="C11" s="50" t="s">
        <v>72</v>
      </c>
      <c r="D11" s="131"/>
      <c r="E11" s="27">
        <f>D21</f>
        <v>0</v>
      </c>
      <c r="F11" s="52"/>
      <c r="G11" s="67"/>
      <c r="H11" s="67"/>
      <c r="I11" s="53"/>
      <c r="J11" s="134">
        <f t="shared" si="0"/>
        <v>0</v>
      </c>
      <c r="K11" s="70">
        <f t="shared" si="0"/>
        <v>0</v>
      </c>
    </row>
    <row r="12" spans="1:22" ht="12" customHeight="1">
      <c r="A12" s="20"/>
      <c r="B12" s="21"/>
      <c r="C12" s="50" t="s">
        <v>3</v>
      </c>
      <c r="D12" s="131"/>
      <c r="E12" s="28">
        <f>D22+D23</f>
        <v>0</v>
      </c>
      <c r="F12" s="52"/>
      <c r="G12" s="67"/>
      <c r="H12" s="67"/>
      <c r="I12" s="53"/>
      <c r="J12" s="134">
        <f t="shared" si="0"/>
        <v>0</v>
      </c>
      <c r="K12" s="70">
        <f t="shared" si="0"/>
        <v>0</v>
      </c>
    </row>
    <row r="13" spans="1:22" ht="12" customHeight="1" thickBot="1">
      <c r="A13" s="20"/>
      <c r="B13" s="21"/>
      <c r="C13" s="51" t="s">
        <v>37</v>
      </c>
      <c r="D13" s="131">
        <v>0.08</v>
      </c>
      <c r="E13" s="28">
        <f>D32</f>
        <v>240</v>
      </c>
      <c r="F13" s="52"/>
      <c r="G13" s="67"/>
      <c r="H13" s="68"/>
      <c r="I13" s="54"/>
      <c r="J13" s="134">
        <f t="shared" si="0"/>
        <v>0.08</v>
      </c>
      <c r="K13" s="70">
        <f t="shared" si="0"/>
        <v>240</v>
      </c>
    </row>
    <row r="14" spans="1:22" ht="4.5" customHeight="1" thickBot="1">
      <c r="A14" s="182"/>
      <c r="B14" s="183"/>
      <c r="C14" s="183"/>
      <c r="D14" s="183"/>
      <c r="E14" s="183"/>
      <c r="F14" s="183"/>
      <c r="G14" s="183"/>
      <c r="H14" s="183"/>
      <c r="I14" s="183"/>
      <c r="J14" s="183"/>
      <c r="K14" s="29"/>
    </row>
    <row r="15" spans="1:22" ht="12.75" customHeight="1">
      <c r="A15" s="92">
        <v>2</v>
      </c>
      <c r="B15" s="90" t="s">
        <v>68</v>
      </c>
      <c r="C15" s="90"/>
      <c r="D15" s="90"/>
      <c r="E15" s="184">
        <f>D7</f>
        <v>80520021729</v>
      </c>
      <c r="F15" s="185"/>
      <c r="G15" s="90"/>
      <c r="H15" s="90"/>
      <c r="I15" s="90"/>
      <c r="J15" s="90"/>
      <c r="K15" s="91"/>
    </row>
    <row r="16" spans="1:22" ht="22.5" customHeight="1">
      <c r="A16" s="30" t="s">
        <v>4</v>
      </c>
      <c r="B16" s="73" t="s">
        <v>5</v>
      </c>
      <c r="C16" s="73" t="s">
        <v>54</v>
      </c>
      <c r="D16" s="31" t="s">
        <v>6</v>
      </c>
      <c r="E16" s="32" t="s">
        <v>57</v>
      </c>
      <c r="F16" s="32" t="s">
        <v>58</v>
      </c>
      <c r="G16" s="32" t="s">
        <v>59</v>
      </c>
      <c r="H16" s="32" t="s">
        <v>56</v>
      </c>
      <c r="I16" s="32" t="s">
        <v>7</v>
      </c>
      <c r="J16" s="164" t="s">
        <v>8</v>
      </c>
      <c r="K16" s="165"/>
    </row>
    <row r="17" spans="1:12" ht="12.75" customHeight="1">
      <c r="A17" s="75" t="s">
        <v>47</v>
      </c>
      <c r="B17" s="76" t="s">
        <v>61</v>
      </c>
      <c r="C17" s="77"/>
      <c r="D17" s="78"/>
      <c r="E17" s="78"/>
      <c r="F17" s="78"/>
      <c r="G17" s="78"/>
      <c r="H17" s="78"/>
      <c r="I17" s="78"/>
      <c r="J17" s="162"/>
      <c r="K17" s="163"/>
    </row>
    <row r="18" spans="1:12" ht="12" customHeight="1">
      <c r="A18" s="33" t="s">
        <v>9</v>
      </c>
      <c r="B18" s="21" t="s">
        <v>10</v>
      </c>
      <c r="C18" s="34" t="s">
        <v>62</v>
      </c>
      <c r="D18" s="36"/>
      <c r="E18" s="100">
        <v>26.17</v>
      </c>
      <c r="F18" s="35">
        <f t="shared" ref="F18:F35" si="1">ROUND(D18*E18,2)</f>
        <v>0</v>
      </c>
      <c r="G18" s="36"/>
      <c r="H18" s="36">
        <f t="shared" ref="H18:H35" si="2">100-G18</f>
        <v>100</v>
      </c>
      <c r="I18" s="35">
        <f>ROUND(F18*H18/100,2)</f>
        <v>0</v>
      </c>
      <c r="J18" s="150"/>
      <c r="K18" s="151"/>
      <c r="L18" s="99"/>
    </row>
    <row r="19" spans="1:12" ht="12" customHeight="1">
      <c r="A19" s="33" t="s">
        <v>11</v>
      </c>
      <c r="B19" s="21" t="s">
        <v>12</v>
      </c>
      <c r="C19" s="34" t="s">
        <v>62</v>
      </c>
      <c r="D19" s="36"/>
      <c r="E19" s="100">
        <v>14.74</v>
      </c>
      <c r="F19" s="35">
        <f t="shared" si="1"/>
        <v>0</v>
      </c>
      <c r="G19" s="36"/>
      <c r="H19" s="36">
        <f t="shared" si="2"/>
        <v>100</v>
      </c>
      <c r="I19" s="35">
        <f t="shared" ref="I19:I35" si="3">ROUND(F19*H19/100,2)</f>
        <v>0</v>
      </c>
      <c r="J19" s="150"/>
      <c r="K19" s="151"/>
      <c r="L19" s="99"/>
    </row>
    <row r="20" spans="1:12" ht="12" customHeight="1">
      <c r="A20" s="33" t="s">
        <v>13</v>
      </c>
      <c r="B20" s="21" t="s">
        <v>14</v>
      </c>
      <c r="C20" s="34" t="s">
        <v>62</v>
      </c>
      <c r="D20" s="36"/>
      <c r="E20" s="100">
        <v>8.91</v>
      </c>
      <c r="F20" s="35">
        <f>ROUND(D20*E20,2)</f>
        <v>0</v>
      </c>
      <c r="G20" s="36"/>
      <c r="H20" s="36">
        <f t="shared" si="2"/>
        <v>100</v>
      </c>
      <c r="I20" s="35">
        <f t="shared" si="3"/>
        <v>0</v>
      </c>
      <c r="J20" s="150"/>
      <c r="K20" s="151"/>
      <c r="L20" s="99"/>
    </row>
    <row r="21" spans="1:12" ht="12" customHeight="1">
      <c r="A21" s="33" t="s">
        <v>15</v>
      </c>
      <c r="B21" s="21" t="s">
        <v>16</v>
      </c>
      <c r="C21" s="34" t="s">
        <v>62</v>
      </c>
      <c r="D21" s="36"/>
      <c r="E21" s="101">
        <v>22.82</v>
      </c>
      <c r="F21" s="35">
        <f>ROUND(D21*E21,2)</f>
        <v>0</v>
      </c>
      <c r="G21" s="36"/>
      <c r="H21" s="36">
        <f t="shared" si="2"/>
        <v>100</v>
      </c>
      <c r="I21" s="35">
        <f t="shared" si="3"/>
        <v>0</v>
      </c>
      <c r="J21" s="150"/>
      <c r="K21" s="151"/>
      <c r="L21" s="99"/>
    </row>
    <row r="22" spans="1:12" ht="12" customHeight="1">
      <c r="A22" s="33" t="s">
        <v>17</v>
      </c>
      <c r="B22" s="21" t="s">
        <v>18</v>
      </c>
      <c r="C22" s="34" t="s">
        <v>62</v>
      </c>
      <c r="D22" s="36"/>
      <c r="E22" s="100">
        <v>5.3</v>
      </c>
      <c r="F22" s="35">
        <f t="shared" si="1"/>
        <v>0</v>
      </c>
      <c r="G22" s="36"/>
      <c r="H22" s="36">
        <f t="shared" si="2"/>
        <v>100</v>
      </c>
      <c r="I22" s="35">
        <f t="shared" si="3"/>
        <v>0</v>
      </c>
      <c r="J22" s="150"/>
      <c r="K22" s="151"/>
      <c r="L22" s="99"/>
    </row>
    <row r="23" spans="1:12" ht="12" customHeight="1">
      <c r="A23" s="33" t="s">
        <v>19</v>
      </c>
      <c r="B23" s="21" t="s">
        <v>73</v>
      </c>
      <c r="C23" s="34" t="s">
        <v>62</v>
      </c>
      <c r="D23" s="36"/>
      <c r="E23" s="100">
        <v>2.12</v>
      </c>
      <c r="F23" s="35">
        <f>ROUND(D23*E23,2)</f>
        <v>0</v>
      </c>
      <c r="G23" s="36"/>
      <c r="H23" s="36">
        <f t="shared" si="2"/>
        <v>100</v>
      </c>
      <c r="I23" s="35">
        <f t="shared" si="3"/>
        <v>0</v>
      </c>
      <c r="J23" s="150"/>
      <c r="K23" s="151"/>
      <c r="L23" s="99"/>
    </row>
    <row r="24" spans="1:12" ht="12" customHeight="1">
      <c r="A24" s="33" t="s">
        <v>20</v>
      </c>
      <c r="B24" s="21" t="s">
        <v>74</v>
      </c>
      <c r="C24" s="34" t="s">
        <v>62</v>
      </c>
      <c r="D24" s="36"/>
      <c r="E24" s="102">
        <v>4.32</v>
      </c>
      <c r="F24" s="35">
        <f>ROUND(D24*E24,2)</f>
        <v>0</v>
      </c>
      <c r="G24" s="36"/>
      <c r="H24" s="36">
        <f t="shared" si="2"/>
        <v>100</v>
      </c>
      <c r="I24" s="35">
        <f t="shared" si="3"/>
        <v>0</v>
      </c>
      <c r="J24" s="150"/>
      <c r="K24" s="151"/>
      <c r="L24" s="99"/>
    </row>
    <row r="25" spans="1:12" ht="12" customHeight="1">
      <c r="A25" s="33" t="s">
        <v>21</v>
      </c>
      <c r="B25" s="21" t="s">
        <v>96</v>
      </c>
      <c r="C25" s="34" t="s">
        <v>62</v>
      </c>
      <c r="D25" s="36">
        <f t="shared" ref="D25:D31" si="4">D18</f>
        <v>0</v>
      </c>
      <c r="E25" s="102">
        <v>28.34</v>
      </c>
      <c r="F25" s="35">
        <f t="shared" ref="F25:F31" si="5">ROUND(D25*E25,2)</f>
        <v>0</v>
      </c>
      <c r="G25" s="36"/>
      <c r="H25" s="36">
        <f t="shared" si="2"/>
        <v>100</v>
      </c>
      <c r="I25" s="35">
        <f t="shared" si="3"/>
        <v>0</v>
      </c>
      <c r="J25" s="150"/>
      <c r="K25" s="151"/>
      <c r="L25" s="99"/>
    </row>
    <row r="26" spans="1:12" ht="12" customHeight="1">
      <c r="A26" s="33" t="s">
        <v>75</v>
      </c>
      <c r="B26" s="21" t="s">
        <v>97</v>
      </c>
      <c r="C26" s="34" t="s">
        <v>62</v>
      </c>
      <c r="D26" s="36">
        <f t="shared" si="4"/>
        <v>0</v>
      </c>
      <c r="E26" s="102">
        <v>16.13</v>
      </c>
      <c r="F26" s="35">
        <f t="shared" si="5"/>
        <v>0</v>
      </c>
      <c r="G26" s="36"/>
      <c r="H26" s="36">
        <f t="shared" si="2"/>
        <v>100</v>
      </c>
      <c r="I26" s="35">
        <f t="shared" si="3"/>
        <v>0</v>
      </c>
      <c r="J26" s="150"/>
      <c r="K26" s="151"/>
    </row>
    <row r="27" spans="1:12" ht="12" customHeight="1">
      <c r="A27" s="33" t="s">
        <v>76</v>
      </c>
      <c r="B27" s="21" t="s">
        <v>98</v>
      </c>
      <c r="C27" s="34" t="s">
        <v>62</v>
      </c>
      <c r="D27" s="36">
        <f t="shared" si="4"/>
        <v>0</v>
      </c>
      <c r="E27" s="102">
        <v>16.68</v>
      </c>
      <c r="F27" s="35">
        <f t="shared" si="5"/>
        <v>0</v>
      </c>
      <c r="G27" s="36"/>
      <c r="H27" s="36">
        <f t="shared" si="2"/>
        <v>100</v>
      </c>
      <c r="I27" s="35">
        <f t="shared" si="3"/>
        <v>0</v>
      </c>
      <c r="J27" s="150"/>
      <c r="K27" s="151"/>
    </row>
    <row r="28" spans="1:12" ht="12" customHeight="1">
      <c r="A28" s="33" t="s">
        <v>91</v>
      </c>
      <c r="B28" s="21" t="s">
        <v>99</v>
      </c>
      <c r="C28" s="34" t="s">
        <v>62</v>
      </c>
      <c r="D28" s="36">
        <f t="shared" si="4"/>
        <v>0</v>
      </c>
      <c r="E28" s="102">
        <v>17.36</v>
      </c>
      <c r="F28" s="35">
        <f t="shared" si="5"/>
        <v>0</v>
      </c>
      <c r="G28" s="36"/>
      <c r="H28" s="36">
        <f t="shared" si="2"/>
        <v>100</v>
      </c>
      <c r="I28" s="35">
        <f t="shared" si="3"/>
        <v>0</v>
      </c>
      <c r="J28" s="150"/>
      <c r="K28" s="151"/>
    </row>
    <row r="29" spans="1:12" ht="12" customHeight="1">
      <c r="A29" s="33" t="s">
        <v>103</v>
      </c>
      <c r="B29" s="21" t="s">
        <v>100</v>
      </c>
      <c r="C29" s="34" t="s">
        <v>62</v>
      </c>
      <c r="D29" s="36">
        <f t="shared" si="4"/>
        <v>0</v>
      </c>
      <c r="E29" s="102">
        <v>14.47</v>
      </c>
      <c r="F29" s="35">
        <f t="shared" si="5"/>
        <v>0</v>
      </c>
      <c r="G29" s="36"/>
      <c r="H29" s="36">
        <f t="shared" si="2"/>
        <v>100</v>
      </c>
      <c r="I29" s="35">
        <f t="shared" si="3"/>
        <v>0</v>
      </c>
      <c r="J29" s="150"/>
      <c r="K29" s="151"/>
    </row>
    <row r="30" spans="1:12" ht="12" customHeight="1">
      <c r="A30" s="33" t="s">
        <v>104</v>
      </c>
      <c r="B30" s="21" t="s">
        <v>101</v>
      </c>
      <c r="C30" s="34" t="s">
        <v>62</v>
      </c>
      <c r="D30" s="36">
        <f t="shared" si="4"/>
        <v>0</v>
      </c>
      <c r="E30" s="102">
        <v>11.72</v>
      </c>
      <c r="F30" s="35">
        <f t="shared" si="5"/>
        <v>0</v>
      </c>
      <c r="G30" s="36"/>
      <c r="H30" s="36">
        <f t="shared" si="2"/>
        <v>100</v>
      </c>
      <c r="I30" s="35">
        <f t="shared" si="3"/>
        <v>0</v>
      </c>
      <c r="J30" s="150"/>
      <c r="K30" s="151"/>
    </row>
    <row r="31" spans="1:12" ht="12" customHeight="1">
      <c r="A31" s="33" t="s">
        <v>105</v>
      </c>
      <c r="B31" s="21" t="s">
        <v>102</v>
      </c>
      <c r="C31" s="34" t="s">
        <v>62</v>
      </c>
      <c r="D31" s="36">
        <f t="shared" si="4"/>
        <v>0</v>
      </c>
      <c r="E31" s="102">
        <v>19.920000000000002</v>
      </c>
      <c r="F31" s="35">
        <f t="shared" si="5"/>
        <v>0</v>
      </c>
      <c r="G31" s="36"/>
      <c r="H31" s="36">
        <f t="shared" si="2"/>
        <v>100</v>
      </c>
      <c r="I31" s="35">
        <f t="shared" si="3"/>
        <v>0</v>
      </c>
      <c r="J31" s="150"/>
      <c r="K31" s="151"/>
    </row>
    <row r="32" spans="1:12" ht="12" customHeight="1">
      <c r="A32" s="33" t="s">
        <v>106</v>
      </c>
      <c r="B32" s="21" t="s">
        <v>71</v>
      </c>
      <c r="C32" s="34" t="s">
        <v>63</v>
      </c>
      <c r="D32" s="36">
        <v>240</v>
      </c>
      <c r="E32" s="23">
        <v>2.46</v>
      </c>
      <c r="F32" s="35">
        <f>ROUND(D32*E32,2)</f>
        <v>590.4</v>
      </c>
      <c r="G32" s="36">
        <v>80</v>
      </c>
      <c r="H32" s="36">
        <f t="shared" si="2"/>
        <v>20</v>
      </c>
      <c r="I32" s="35">
        <f t="shared" si="3"/>
        <v>118.08</v>
      </c>
      <c r="J32" s="150" t="s">
        <v>176</v>
      </c>
      <c r="K32" s="151"/>
    </row>
    <row r="33" spans="1:11" ht="12" customHeight="1">
      <c r="A33" s="33" t="s">
        <v>107</v>
      </c>
      <c r="B33" s="21" t="s">
        <v>22</v>
      </c>
      <c r="C33" s="34" t="s">
        <v>64</v>
      </c>
      <c r="D33" s="36"/>
      <c r="E33" s="23">
        <v>6.36</v>
      </c>
      <c r="F33" s="35">
        <f t="shared" si="1"/>
        <v>0</v>
      </c>
      <c r="G33" s="36"/>
      <c r="H33" s="36">
        <f t="shared" si="2"/>
        <v>100</v>
      </c>
      <c r="I33" s="35">
        <f t="shared" si="3"/>
        <v>0</v>
      </c>
      <c r="J33" s="150"/>
      <c r="K33" s="151"/>
    </row>
    <row r="34" spans="1:11" ht="12" customHeight="1">
      <c r="A34" s="33" t="s">
        <v>108</v>
      </c>
      <c r="B34" s="21" t="s">
        <v>92</v>
      </c>
      <c r="C34" s="34" t="s">
        <v>63</v>
      </c>
      <c r="D34" s="36"/>
      <c r="E34" s="23">
        <v>1.96</v>
      </c>
      <c r="F34" s="35">
        <f t="shared" si="1"/>
        <v>0</v>
      </c>
      <c r="G34" s="36"/>
      <c r="H34" s="36">
        <f t="shared" si="2"/>
        <v>100</v>
      </c>
      <c r="I34" s="35">
        <f t="shared" si="3"/>
        <v>0</v>
      </c>
      <c r="J34" s="160"/>
      <c r="K34" s="161"/>
    </row>
    <row r="35" spans="1:11" ht="12" customHeight="1">
      <c r="A35" s="33" t="s">
        <v>109</v>
      </c>
      <c r="B35" s="21" t="s">
        <v>77</v>
      </c>
      <c r="C35" s="34" t="s">
        <v>62</v>
      </c>
      <c r="D35" s="36"/>
      <c r="E35" s="22">
        <f>ROUND(28.33*0.3,2)</f>
        <v>8.5</v>
      </c>
      <c r="F35" s="35">
        <f t="shared" si="1"/>
        <v>0</v>
      </c>
      <c r="G35" s="36"/>
      <c r="H35" s="36">
        <f t="shared" si="2"/>
        <v>100</v>
      </c>
      <c r="I35" s="35">
        <f t="shared" si="3"/>
        <v>0</v>
      </c>
      <c r="J35" s="150"/>
      <c r="K35" s="151"/>
    </row>
    <row r="36" spans="1:11" ht="12.75" customHeight="1">
      <c r="A36" s="20"/>
      <c r="B36" s="152" t="s">
        <v>23</v>
      </c>
      <c r="C36" s="153"/>
      <c r="D36" s="153"/>
      <c r="E36" s="154"/>
      <c r="F36" s="37">
        <f>SUM(F18:F35)</f>
        <v>590.4</v>
      </c>
      <c r="G36" s="62"/>
      <c r="H36" s="23"/>
      <c r="I36" s="37">
        <f>SUM(I18:I35)</f>
        <v>118.08</v>
      </c>
      <c r="J36" s="150"/>
      <c r="K36" s="151"/>
    </row>
    <row r="37" spans="1:11" ht="12.75" customHeight="1">
      <c r="A37" s="75" t="s">
        <v>48</v>
      </c>
      <c r="B37" s="76" t="s">
        <v>65</v>
      </c>
      <c r="C37" s="78"/>
      <c r="D37" s="78"/>
      <c r="E37" s="78"/>
      <c r="F37" s="79"/>
      <c r="G37" s="78"/>
      <c r="H37" s="78"/>
      <c r="I37" s="79"/>
      <c r="J37" s="80"/>
      <c r="K37" s="81"/>
    </row>
    <row r="38" spans="1:11" ht="12" customHeight="1">
      <c r="A38" s="33" t="s">
        <v>24</v>
      </c>
      <c r="B38" s="56" t="s">
        <v>78</v>
      </c>
      <c r="C38" s="57"/>
      <c r="D38" s="58"/>
      <c r="E38" s="60"/>
      <c r="F38" s="39">
        <v>0</v>
      </c>
      <c r="G38" s="27"/>
      <c r="H38" s="61"/>
      <c r="I38" s="35">
        <v>0</v>
      </c>
      <c r="J38" s="150"/>
      <c r="K38" s="151"/>
    </row>
    <row r="39" spans="1:11" ht="12" customHeight="1">
      <c r="A39" s="33" t="s">
        <v>25</v>
      </c>
      <c r="B39" s="56" t="s">
        <v>79</v>
      </c>
      <c r="C39" s="57"/>
      <c r="D39" s="59"/>
      <c r="E39" s="23"/>
      <c r="F39" s="35">
        <v>0</v>
      </c>
      <c r="G39" s="27"/>
      <c r="H39" s="61"/>
      <c r="I39" s="35">
        <v>0</v>
      </c>
      <c r="J39" s="150"/>
      <c r="K39" s="151"/>
    </row>
    <row r="40" spans="1:11" ht="12.75" customHeight="1">
      <c r="A40" s="20"/>
      <c r="B40" s="152" t="s">
        <v>26</v>
      </c>
      <c r="C40" s="153"/>
      <c r="D40" s="153"/>
      <c r="E40" s="154"/>
      <c r="F40" s="37">
        <f>SUM(F38:F39)</f>
        <v>0</v>
      </c>
      <c r="G40" s="62"/>
      <c r="H40" s="23"/>
      <c r="I40" s="40">
        <f>SUM(I38:I39)</f>
        <v>0</v>
      </c>
      <c r="J40" s="150"/>
      <c r="K40" s="151"/>
    </row>
    <row r="41" spans="1:11" ht="12.75" customHeight="1">
      <c r="A41" s="75" t="s">
        <v>50</v>
      </c>
      <c r="B41" s="76" t="s">
        <v>93</v>
      </c>
      <c r="C41" s="82"/>
      <c r="D41" s="82"/>
      <c r="E41" s="82"/>
      <c r="F41" s="83"/>
      <c r="G41" s="82"/>
      <c r="H41" s="82"/>
      <c r="I41" s="83"/>
      <c r="J41" s="84"/>
      <c r="K41" s="85"/>
    </row>
    <row r="42" spans="1:11" ht="12.75" customHeight="1">
      <c r="A42" s="20"/>
      <c r="B42" s="152" t="s">
        <v>27</v>
      </c>
      <c r="C42" s="153"/>
      <c r="D42" s="153"/>
      <c r="E42" s="154"/>
      <c r="F42" s="37">
        <v>0</v>
      </c>
      <c r="G42" s="62"/>
      <c r="H42" s="23"/>
      <c r="I42" s="37">
        <f>F42</f>
        <v>0</v>
      </c>
      <c r="J42" s="150"/>
      <c r="K42" s="151"/>
    </row>
    <row r="43" spans="1:11" ht="12.75" customHeight="1">
      <c r="A43" s="75" t="s">
        <v>49</v>
      </c>
      <c r="B43" s="76" t="s">
        <v>94</v>
      </c>
      <c r="C43" s="84"/>
      <c r="D43" s="84"/>
      <c r="E43" s="78"/>
      <c r="F43" s="86"/>
      <c r="G43" s="80"/>
      <c r="H43" s="80"/>
      <c r="I43" s="86"/>
      <c r="J43" s="80"/>
      <c r="K43" s="81"/>
    </row>
    <row r="44" spans="1:11" ht="12.75" customHeight="1">
      <c r="A44" s="20"/>
      <c r="B44" s="152" t="s">
        <v>29</v>
      </c>
      <c r="C44" s="153"/>
      <c r="D44" s="153"/>
      <c r="E44" s="154"/>
      <c r="F44" s="37">
        <v>0</v>
      </c>
      <c r="G44" s="62"/>
      <c r="H44" s="23"/>
      <c r="I44" s="37">
        <f>F44</f>
        <v>0</v>
      </c>
      <c r="J44" s="150"/>
      <c r="K44" s="151"/>
    </row>
    <row r="45" spans="1:11" ht="12.75" customHeight="1">
      <c r="A45" s="75" t="s">
        <v>51</v>
      </c>
      <c r="B45" s="76" t="s">
        <v>95</v>
      </c>
      <c r="C45" s="84"/>
      <c r="D45" s="84"/>
      <c r="E45" s="78"/>
      <c r="F45" s="86"/>
      <c r="G45" s="80"/>
      <c r="H45" s="80"/>
      <c r="I45" s="86"/>
      <c r="J45" s="80"/>
      <c r="K45" s="81"/>
    </row>
    <row r="46" spans="1:11" ht="12.75" customHeight="1">
      <c r="A46" s="20"/>
      <c r="B46" s="152" t="s">
        <v>30</v>
      </c>
      <c r="C46" s="153"/>
      <c r="D46" s="153"/>
      <c r="E46" s="154"/>
      <c r="F46" s="37">
        <v>0</v>
      </c>
      <c r="G46" s="62"/>
      <c r="H46" s="23"/>
      <c r="I46" s="37">
        <f>F46</f>
        <v>0</v>
      </c>
      <c r="J46" s="150"/>
      <c r="K46" s="151"/>
    </row>
    <row r="47" spans="1:11" ht="12.75" customHeight="1">
      <c r="A47" s="75" t="s">
        <v>52</v>
      </c>
      <c r="B47" s="76" t="s">
        <v>66</v>
      </c>
      <c r="C47" s="87"/>
      <c r="D47" s="80"/>
      <c r="E47" s="80"/>
      <c r="F47" s="86"/>
      <c r="G47" s="80"/>
      <c r="H47" s="80"/>
      <c r="I47" s="86"/>
      <c r="J47" s="80"/>
      <c r="K47" s="81"/>
    </row>
    <row r="48" spans="1:11" ht="12" customHeight="1">
      <c r="A48" s="33" t="s">
        <v>31</v>
      </c>
      <c r="B48" s="21" t="s">
        <v>32</v>
      </c>
      <c r="C48" s="38" t="s">
        <v>28</v>
      </c>
      <c r="D48" s="36"/>
      <c r="E48" s="35">
        <v>3355.33</v>
      </c>
      <c r="F48" s="35">
        <f>D48*E48</f>
        <v>0</v>
      </c>
      <c r="G48" s="36"/>
      <c r="H48" s="36">
        <f>100-G48</f>
        <v>100</v>
      </c>
      <c r="I48" s="35">
        <f>ROUND(F48*H48/100,2)</f>
        <v>0</v>
      </c>
      <c r="J48" s="150"/>
      <c r="K48" s="151"/>
    </row>
    <row r="49" spans="1:11" ht="12.75" customHeight="1">
      <c r="A49" s="20"/>
      <c r="B49" s="152" t="s">
        <v>38</v>
      </c>
      <c r="C49" s="153"/>
      <c r="D49" s="153"/>
      <c r="E49" s="154"/>
      <c r="F49" s="37">
        <f>F48</f>
        <v>0</v>
      </c>
      <c r="G49" s="62"/>
      <c r="H49" s="23"/>
      <c r="I49" s="37">
        <f>I48</f>
        <v>0</v>
      </c>
      <c r="J49" s="150"/>
      <c r="K49" s="151"/>
    </row>
    <row r="50" spans="1:11" ht="12.75" customHeight="1">
      <c r="A50" s="75" t="s">
        <v>53</v>
      </c>
      <c r="B50" s="76" t="s">
        <v>67</v>
      </c>
      <c r="C50" s="87"/>
      <c r="D50" s="80"/>
      <c r="E50" s="80"/>
      <c r="F50" s="86"/>
      <c r="G50" s="80"/>
      <c r="H50" s="80"/>
      <c r="I50" s="86"/>
      <c r="J50" s="80"/>
      <c r="K50" s="81"/>
    </row>
    <row r="51" spans="1:11" ht="12" customHeight="1">
      <c r="A51" s="33" t="s">
        <v>34</v>
      </c>
      <c r="B51" s="21" t="s">
        <v>35</v>
      </c>
      <c r="C51" s="38" t="s">
        <v>28</v>
      </c>
      <c r="D51" s="36"/>
      <c r="E51" s="35">
        <v>5150.3500000000004</v>
      </c>
      <c r="F51" s="35">
        <f>D51*E51</f>
        <v>0</v>
      </c>
      <c r="G51" s="36"/>
      <c r="H51" s="36">
        <f>100-G51</f>
        <v>100</v>
      </c>
      <c r="I51" s="35">
        <f>ROUND(F51*H51/100,2)</f>
        <v>0</v>
      </c>
      <c r="J51" s="150"/>
      <c r="K51" s="151"/>
    </row>
    <row r="52" spans="1:11" ht="12.75" customHeight="1" thickBot="1">
      <c r="A52" s="41"/>
      <c r="B52" s="155" t="s">
        <v>33</v>
      </c>
      <c r="C52" s="156"/>
      <c r="D52" s="156"/>
      <c r="E52" s="157"/>
      <c r="F52" s="42">
        <f>F51</f>
        <v>0</v>
      </c>
      <c r="G52" s="64"/>
      <c r="H52" s="65"/>
      <c r="I52" s="42">
        <f>I51</f>
        <v>0</v>
      </c>
      <c r="J52" s="158"/>
      <c r="K52" s="159"/>
    </row>
    <row r="53" spans="1:11" ht="22.5" customHeight="1" thickBot="1">
      <c r="A53" s="63"/>
      <c r="B53" s="66"/>
      <c r="C53" s="144" t="s">
        <v>142</v>
      </c>
      <c r="D53" s="144"/>
      <c r="E53" s="144"/>
      <c r="F53" s="88">
        <f>ROUND((F36+F40+F42+F44+F46+F49+F52),0)</f>
        <v>590</v>
      </c>
      <c r="G53" s="145" t="s">
        <v>143</v>
      </c>
      <c r="H53" s="146"/>
      <c r="I53" s="89">
        <f>ROUND((I36+I40+I42+I44+I46+I49+I52),0)</f>
        <v>118</v>
      </c>
      <c r="J53" s="147"/>
      <c r="K53" s="148"/>
    </row>
    <row r="54" spans="1:11" ht="4.5" customHeight="1">
      <c r="A54" s="43"/>
      <c r="B54" s="44"/>
      <c r="C54" s="45"/>
    </row>
    <row r="55" spans="1:11" ht="12.75" customHeight="1">
      <c r="B55" s="55" t="s">
        <v>70</v>
      </c>
    </row>
    <row r="56" spans="1:11" ht="12.75" customHeight="1">
      <c r="B56" s="186" t="s">
        <v>187</v>
      </c>
      <c r="C56" s="186"/>
      <c r="D56" s="186"/>
      <c r="E56" s="186"/>
      <c r="F56" s="186"/>
      <c r="G56" s="186"/>
      <c r="H56" s="186"/>
      <c r="I56" s="186"/>
      <c r="J56" s="186"/>
      <c r="K56" s="186"/>
    </row>
    <row r="65" spans="2:11" s="46" customFormat="1" ht="12.75" customHeight="1">
      <c r="B65" s="47"/>
      <c r="C65" s="48"/>
      <c r="D65" s="4"/>
      <c r="E65" s="4"/>
      <c r="F65" s="4"/>
      <c r="G65" s="4"/>
      <c r="H65" s="4"/>
      <c r="I65" s="4"/>
      <c r="J65" s="4"/>
      <c r="K65" s="4"/>
    </row>
    <row r="66" spans="2:11" s="46" customFormat="1" ht="12.75" customHeight="1">
      <c r="B66" s="47"/>
      <c r="C66" s="48"/>
      <c r="D66" s="4"/>
      <c r="E66" s="4"/>
      <c r="F66" s="4"/>
      <c r="G66" s="4"/>
      <c r="H66" s="4"/>
      <c r="I66" s="4"/>
      <c r="J66" s="4"/>
      <c r="K66" s="4"/>
    </row>
    <row r="67" spans="2:11" s="46" customFormat="1" ht="12.75" customHeight="1">
      <c r="B67" s="47"/>
      <c r="C67" s="48"/>
      <c r="D67" s="4"/>
      <c r="E67" s="4"/>
      <c r="F67" s="4"/>
      <c r="G67" s="4"/>
      <c r="H67" s="4"/>
      <c r="I67" s="4"/>
      <c r="J67" s="4"/>
      <c r="K67" s="4"/>
    </row>
    <row r="68" spans="2:11" s="46" customFormat="1" ht="12.75" customHeight="1">
      <c r="B68" s="47"/>
      <c r="C68" s="48"/>
      <c r="D68" s="4"/>
      <c r="E68" s="4"/>
      <c r="F68" s="4"/>
      <c r="G68" s="4"/>
      <c r="H68" s="4"/>
      <c r="I68" s="4"/>
      <c r="J68" s="4"/>
      <c r="K68" s="4"/>
    </row>
    <row r="69" spans="2:11" s="46" customFormat="1" ht="12.75" customHeight="1">
      <c r="B69" s="47"/>
      <c r="C69" s="48"/>
      <c r="D69" s="4"/>
      <c r="E69" s="4"/>
      <c r="F69" s="4"/>
      <c r="G69" s="4"/>
      <c r="H69" s="4"/>
      <c r="I69" s="4"/>
      <c r="J69" s="4"/>
      <c r="K69" s="4"/>
    </row>
    <row r="70" spans="2:11" s="46" customFormat="1" ht="12.75" customHeight="1">
      <c r="B70" s="47"/>
      <c r="C70" s="48"/>
      <c r="D70" s="4"/>
      <c r="E70" s="4"/>
      <c r="F70" s="4"/>
      <c r="G70" s="4"/>
      <c r="H70" s="4"/>
      <c r="I70" s="4"/>
      <c r="J70" s="4"/>
      <c r="K70" s="4"/>
    </row>
    <row r="71" spans="2:11" s="46" customFormat="1" ht="12.75" customHeight="1">
      <c r="B71" s="47"/>
      <c r="C71" s="48"/>
      <c r="D71" s="4"/>
      <c r="E71" s="4"/>
      <c r="F71" s="4"/>
      <c r="G71" s="4"/>
      <c r="H71" s="4"/>
      <c r="I71" s="4"/>
      <c r="J71" s="4"/>
      <c r="K71" s="4"/>
    </row>
    <row r="72" spans="2:11" s="46" customFormat="1" ht="12.75" customHeight="1">
      <c r="B72" s="47"/>
      <c r="C72" s="48"/>
      <c r="D72" s="4"/>
      <c r="E72" s="4"/>
      <c r="F72" s="4"/>
      <c r="G72" s="4"/>
      <c r="H72" s="4"/>
      <c r="I72" s="4"/>
      <c r="J72" s="4"/>
      <c r="K72" s="4"/>
    </row>
    <row r="73" spans="2:11" s="46" customFormat="1" ht="12.75" customHeight="1">
      <c r="B73" s="47"/>
      <c r="C73" s="48"/>
      <c r="D73" s="4"/>
      <c r="E73" s="4"/>
      <c r="F73" s="4"/>
      <c r="G73" s="4"/>
      <c r="H73" s="4"/>
      <c r="I73" s="4"/>
      <c r="J73" s="4"/>
      <c r="K73" s="4"/>
    </row>
    <row r="74" spans="2:11" s="46" customFormat="1" ht="12.75" customHeight="1">
      <c r="B74" s="47"/>
      <c r="C74" s="48"/>
      <c r="D74" s="4"/>
      <c r="E74" s="4"/>
      <c r="F74" s="4"/>
      <c r="G74" s="4"/>
      <c r="H74" s="4"/>
      <c r="I74" s="4"/>
      <c r="J74" s="4"/>
      <c r="K74" s="4"/>
    </row>
    <row r="75" spans="2:11" s="46" customFormat="1" ht="12.75" customHeight="1">
      <c r="B75" s="47"/>
      <c r="C75" s="48"/>
      <c r="D75" s="4"/>
      <c r="E75" s="4"/>
      <c r="F75" s="4"/>
      <c r="G75" s="4"/>
      <c r="H75" s="4"/>
      <c r="I75" s="4"/>
      <c r="J75" s="4"/>
      <c r="K75" s="4"/>
    </row>
    <row r="76" spans="2:11" s="46" customFormat="1" ht="12.75" customHeight="1">
      <c r="B76" s="47"/>
      <c r="C76" s="48"/>
      <c r="D76" s="4"/>
      <c r="E76" s="4"/>
      <c r="F76" s="4"/>
      <c r="G76" s="4"/>
      <c r="H76" s="4"/>
      <c r="I76" s="4"/>
      <c r="J76" s="4"/>
      <c r="K76" s="4"/>
    </row>
    <row r="77" spans="2:11" s="46" customFormat="1" ht="12.75" customHeight="1">
      <c r="B77" s="47"/>
      <c r="C77" s="48"/>
      <c r="D77" s="4"/>
      <c r="E77" s="4"/>
      <c r="F77" s="4"/>
      <c r="G77" s="4"/>
      <c r="H77" s="4"/>
      <c r="I77" s="4"/>
      <c r="J77" s="4"/>
      <c r="K77" s="4"/>
    </row>
    <row r="78" spans="2:11" s="46" customFormat="1" ht="12.75" customHeight="1">
      <c r="B78" s="47"/>
      <c r="C78" s="48"/>
      <c r="D78" s="4"/>
      <c r="E78" s="4"/>
      <c r="F78" s="4"/>
      <c r="G78" s="4"/>
      <c r="H78" s="4"/>
      <c r="I78" s="4"/>
      <c r="J78" s="4"/>
      <c r="K78" s="4"/>
    </row>
    <row r="79" spans="2:11" s="46" customFormat="1" ht="12.75" customHeight="1">
      <c r="B79" s="47"/>
      <c r="C79" s="48"/>
      <c r="D79" s="4"/>
      <c r="E79" s="4"/>
      <c r="F79" s="4"/>
      <c r="G79" s="4"/>
      <c r="H79" s="4"/>
      <c r="I79" s="4"/>
      <c r="J79" s="4"/>
      <c r="K79" s="4"/>
    </row>
    <row r="80" spans="2:11" s="46" customFormat="1" ht="12.75" customHeight="1">
      <c r="B80" s="47"/>
      <c r="C80" s="48"/>
      <c r="D80" s="4"/>
      <c r="E80" s="4"/>
      <c r="F80" s="4"/>
      <c r="G80" s="4"/>
      <c r="H80" s="4"/>
      <c r="I80" s="4"/>
      <c r="J80" s="4"/>
      <c r="K80" s="4"/>
    </row>
    <row r="81" spans="2:11" s="46" customFormat="1" ht="12.75" customHeight="1">
      <c r="B81" s="47"/>
      <c r="C81" s="48"/>
      <c r="D81" s="4"/>
      <c r="E81" s="4"/>
      <c r="F81" s="4"/>
      <c r="G81" s="4"/>
      <c r="H81" s="4"/>
      <c r="I81" s="4"/>
      <c r="J81" s="4"/>
      <c r="K81" s="4"/>
    </row>
    <row r="82" spans="2:11" s="46" customFormat="1" ht="12.75" customHeight="1">
      <c r="B82" s="47"/>
      <c r="C82" s="48"/>
      <c r="D82" s="4"/>
      <c r="E82" s="4"/>
      <c r="F82" s="4"/>
      <c r="G82" s="4"/>
      <c r="H82" s="4"/>
      <c r="I82" s="4"/>
      <c r="J82" s="4"/>
      <c r="K82" s="4"/>
    </row>
    <row r="83" spans="2:11" s="46" customFormat="1" ht="12.75" customHeight="1">
      <c r="B83" s="47"/>
      <c r="C83" s="48"/>
      <c r="D83" s="4"/>
      <c r="E83" s="4"/>
      <c r="F83" s="4"/>
      <c r="G83" s="4"/>
      <c r="H83" s="4"/>
      <c r="I83" s="4"/>
      <c r="J83" s="4"/>
      <c r="K83" s="4"/>
    </row>
    <row r="84" spans="2:11" s="46" customFormat="1" ht="12.75" customHeight="1">
      <c r="B84" s="47"/>
      <c r="C84" s="48"/>
      <c r="D84" s="4"/>
      <c r="E84" s="4"/>
      <c r="F84" s="4"/>
      <c r="G84" s="4"/>
      <c r="H84" s="4"/>
      <c r="I84" s="4"/>
      <c r="J84" s="4"/>
      <c r="K84" s="4"/>
    </row>
    <row r="85" spans="2:11" s="46" customFormat="1" ht="12.75" customHeight="1">
      <c r="B85" s="47"/>
      <c r="C85" s="48"/>
      <c r="D85" s="4"/>
      <c r="E85" s="4"/>
      <c r="F85" s="4"/>
      <c r="G85" s="4"/>
      <c r="H85" s="4"/>
      <c r="I85" s="4"/>
      <c r="J85" s="4"/>
      <c r="K85" s="4"/>
    </row>
    <row r="86" spans="2:11" s="46" customFormat="1" ht="12.75" customHeight="1">
      <c r="B86" s="47"/>
      <c r="C86" s="48"/>
      <c r="D86" s="4"/>
      <c r="E86" s="4"/>
      <c r="F86" s="4"/>
      <c r="G86" s="4"/>
      <c r="H86" s="4"/>
      <c r="I86" s="4"/>
      <c r="J86" s="4"/>
      <c r="K86" s="4"/>
    </row>
    <row r="87" spans="2:11" s="46" customFormat="1" ht="12.75" customHeight="1">
      <c r="B87" s="47"/>
      <c r="C87" s="48"/>
      <c r="D87" s="4"/>
      <c r="E87" s="4"/>
      <c r="F87" s="4"/>
      <c r="G87" s="4"/>
      <c r="H87" s="4"/>
      <c r="I87" s="4"/>
      <c r="J87" s="4"/>
      <c r="K87" s="4"/>
    </row>
    <row r="88" spans="2:11" s="46" customFormat="1" ht="12.75" customHeight="1">
      <c r="B88" s="47"/>
      <c r="C88" s="48"/>
      <c r="D88" s="4"/>
      <c r="E88" s="4"/>
      <c r="F88" s="4"/>
      <c r="G88" s="4"/>
      <c r="H88" s="4"/>
      <c r="I88" s="4"/>
      <c r="J88" s="4"/>
      <c r="K88" s="4"/>
    </row>
    <row r="89" spans="2:11" s="46" customFormat="1" ht="12.75" customHeight="1">
      <c r="B89" s="47"/>
      <c r="C89" s="48"/>
      <c r="D89" s="4"/>
      <c r="E89" s="4"/>
      <c r="F89" s="4"/>
      <c r="G89" s="4"/>
      <c r="H89" s="4"/>
      <c r="I89" s="4"/>
      <c r="J89" s="4"/>
      <c r="K89" s="4"/>
    </row>
    <row r="90" spans="2:11" s="46" customFormat="1" ht="12.75" customHeight="1">
      <c r="B90" s="47"/>
      <c r="C90" s="48"/>
      <c r="D90" s="4"/>
      <c r="E90" s="4"/>
      <c r="F90" s="4"/>
      <c r="G90" s="4"/>
      <c r="H90" s="4"/>
      <c r="I90" s="4"/>
      <c r="J90" s="4"/>
      <c r="K90" s="4"/>
    </row>
    <row r="91" spans="2:11" s="46" customFormat="1" ht="12.75" customHeight="1">
      <c r="B91" s="47"/>
      <c r="C91" s="48"/>
      <c r="D91" s="4"/>
      <c r="E91" s="4"/>
      <c r="F91" s="4"/>
      <c r="G91" s="4"/>
      <c r="H91" s="4"/>
      <c r="I91" s="4"/>
      <c r="J91" s="4"/>
      <c r="K91" s="4"/>
    </row>
    <row r="92" spans="2:11" s="46" customFormat="1" ht="12.75" customHeight="1">
      <c r="B92" s="47"/>
      <c r="C92" s="48"/>
      <c r="D92" s="4"/>
      <c r="E92" s="4"/>
      <c r="F92" s="4"/>
      <c r="G92" s="4"/>
      <c r="H92" s="4"/>
      <c r="I92" s="4"/>
      <c r="J92" s="4"/>
      <c r="K92" s="4"/>
    </row>
    <row r="93" spans="2:11" s="46" customFormat="1" ht="12.75" customHeight="1">
      <c r="B93" s="47"/>
      <c r="C93" s="48"/>
      <c r="D93" s="4"/>
      <c r="E93" s="4"/>
      <c r="F93" s="4"/>
      <c r="G93" s="4"/>
      <c r="H93" s="4"/>
      <c r="I93" s="4"/>
      <c r="J93" s="4"/>
      <c r="K93" s="4"/>
    </row>
    <row r="94" spans="2:11" s="46" customFormat="1" ht="12.75" customHeight="1">
      <c r="B94" s="47"/>
      <c r="C94" s="48"/>
      <c r="D94" s="4"/>
      <c r="E94" s="4"/>
      <c r="F94" s="4"/>
      <c r="G94" s="4"/>
      <c r="H94" s="4"/>
      <c r="I94" s="4"/>
      <c r="J94" s="4"/>
      <c r="K94" s="4"/>
    </row>
    <row r="95" spans="2:11" s="46" customFormat="1" ht="12.75" customHeight="1">
      <c r="B95" s="47"/>
      <c r="C95" s="48"/>
      <c r="D95" s="4"/>
      <c r="E95" s="4"/>
      <c r="F95" s="4"/>
      <c r="G95" s="4"/>
      <c r="H95" s="4"/>
      <c r="I95" s="4"/>
      <c r="J95" s="4"/>
      <c r="K95" s="4"/>
    </row>
    <row r="96" spans="2:11" s="46" customFormat="1" ht="12.75" customHeight="1">
      <c r="B96" s="47"/>
      <c r="C96" s="48"/>
      <c r="D96" s="4"/>
      <c r="E96" s="4"/>
      <c r="F96" s="4"/>
      <c r="G96" s="4"/>
      <c r="H96" s="4"/>
      <c r="I96" s="4"/>
      <c r="J96" s="4"/>
      <c r="K96" s="4"/>
    </row>
    <row r="97" spans="2:11" s="46" customFormat="1" ht="12.75" customHeight="1">
      <c r="B97" s="47"/>
      <c r="C97" s="48"/>
      <c r="D97" s="4"/>
      <c r="E97" s="4"/>
      <c r="F97" s="4"/>
      <c r="G97" s="4"/>
      <c r="H97" s="4"/>
      <c r="I97" s="4"/>
      <c r="J97" s="4"/>
      <c r="K97" s="4"/>
    </row>
    <row r="98" spans="2:11" s="46" customFormat="1" ht="12.75" customHeight="1">
      <c r="B98" s="47"/>
      <c r="C98" s="48"/>
      <c r="D98" s="4"/>
      <c r="E98" s="4"/>
      <c r="F98" s="4"/>
      <c r="G98" s="4"/>
      <c r="H98" s="4"/>
      <c r="I98" s="4"/>
      <c r="J98" s="4"/>
      <c r="K98" s="4"/>
    </row>
    <row r="99" spans="2:11" s="46" customFormat="1" ht="12.75" customHeight="1">
      <c r="B99" s="47"/>
      <c r="C99" s="48"/>
      <c r="D99" s="4"/>
      <c r="E99" s="4"/>
      <c r="F99" s="4"/>
      <c r="G99" s="4"/>
      <c r="H99" s="4"/>
      <c r="I99" s="4"/>
      <c r="J99" s="4"/>
      <c r="K99" s="4"/>
    </row>
    <row r="100" spans="2:11" s="46" customFormat="1" ht="12.75" customHeight="1">
      <c r="B100" s="47"/>
      <c r="C100" s="48"/>
      <c r="D100" s="4"/>
      <c r="E100" s="4"/>
      <c r="F100" s="4"/>
      <c r="G100" s="4"/>
      <c r="H100" s="4"/>
      <c r="I100" s="4"/>
      <c r="J100" s="4"/>
      <c r="K100" s="4"/>
    </row>
    <row r="101" spans="2:11" s="46" customFormat="1" ht="12.75" customHeight="1">
      <c r="B101" s="47"/>
      <c r="C101" s="48"/>
      <c r="D101" s="4"/>
      <c r="E101" s="4"/>
      <c r="F101" s="4"/>
      <c r="G101" s="4"/>
      <c r="H101" s="4"/>
      <c r="I101" s="4"/>
      <c r="J101" s="4"/>
      <c r="K101" s="4"/>
    </row>
    <row r="102" spans="2:11" s="46" customFormat="1" ht="12.75" customHeight="1">
      <c r="B102" s="47"/>
      <c r="C102" s="48"/>
      <c r="D102" s="4"/>
      <c r="E102" s="4"/>
      <c r="F102" s="4"/>
      <c r="G102" s="4"/>
      <c r="H102" s="4"/>
      <c r="I102" s="4"/>
      <c r="J102" s="4"/>
      <c r="K102" s="4"/>
    </row>
    <row r="103" spans="2:11" s="46" customFormat="1" ht="12.75" customHeight="1">
      <c r="B103" s="47"/>
      <c r="C103" s="48"/>
      <c r="D103" s="4"/>
      <c r="E103" s="4"/>
      <c r="F103" s="4"/>
      <c r="G103" s="4"/>
      <c r="H103" s="4"/>
      <c r="I103" s="4"/>
      <c r="J103" s="4"/>
      <c r="K103" s="4"/>
    </row>
    <row r="104" spans="2:11" s="46" customFormat="1" ht="12.75" customHeight="1">
      <c r="B104" s="47"/>
      <c r="C104" s="48"/>
      <c r="D104" s="4"/>
      <c r="E104" s="4"/>
      <c r="F104" s="4"/>
      <c r="G104" s="4"/>
      <c r="H104" s="4"/>
      <c r="I104" s="4"/>
      <c r="J104" s="4"/>
      <c r="K104" s="4"/>
    </row>
    <row r="105" spans="2:11" s="46" customFormat="1" ht="12.75" customHeight="1">
      <c r="B105" s="47"/>
      <c r="C105" s="48"/>
      <c r="D105" s="4"/>
      <c r="E105" s="4"/>
      <c r="F105" s="4"/>
      <c r="G105" s="4"/>
      <c r="H105" s="4"/>
      <c r="I105" s="4"/>
      <c r="J105" s="4"/>
      <c r="K105" s="4"/>
    </row>
    <row r="106" spans="2:11" s="46" customFormat="1" ht="12.75" customHeight="1">
      <c r="B106" s="47"/>
      <c r="C106" s="48"/>
      <c r="D106" s="4"/>
      <c r="E106" s="4"/>
      <c r="F106" s="4"/>
      <c r="G106" s="4"/>
      <c r="H106" s="4"/>
      <c r="I106" s="4"/>
      <c r="J106" s="4"/>
      <c r="K106" s="4"/>
    </row>
    <row r="107" spans="2:11" s="46" customFormat="1" ht="12.75" customHeight="1">
      <c r="B107" s="47"/>
      <c r="C107" s="48"/>
      <c r="D107" s="4"/>
      <c r="E107" s="4"/>
      <c r="F107" s="4"/>
      <c r="G107" s="4"/>
      <c r="H107" s="4"/>
      <c r="I107" s="4"/>
      <c r="J107" s="4"/>
      <c r="K107" s="4"/>
    </row>
    <row r="108" spans="2:11" s="46" customFormat="1" ht="12.75" customHeight="1">
      <c r="B108" s="47"/>
      <c r="C108" s="48"/>
      <c r="D108" s="4"/>
      <c r="E108" s="4"/>
      <c r="F108" s="4"/>
      <c r="G108" s="4"/>
      <c r="H108" s="4"/>
      <c r="I108" s="4"/>
      <c r="J108" s="4"/>
      <c r="K108" s="4"/>
    </row>
    <row r="109" spans="2:11" s="46" customFormat="1" ht="12.75" customHeight="1">
      <c r="B109" s="47"/>
      <c r="C109" s="48"/>
      <c r="D109" s="4"/>
      <c r="E109" s="4"/>
      <c r="F109" s="4"/>
      <c r="G109" s="4"/>
      <c r="H109" s="4"/>
      <c r="I109" s="4"/>
      <c r="J109" s="4"/>
      <c r="K109" s="4"/>
    </row>
    <row r="110" spans="2:11" s="46" customFormat="1" ht="12.75" customHeight="1">
      <c r="B110" s="47"/>
      <c r="C110" s="48"/>
      <c r="D110" s="4"/>
      <c r="E110" s="4"/>
      <c r="F110" s="4"/>
      <c r="G110" s="4"/>
      <c r="H110" s="4"/>
      <c r="I110" s="4"/>
      <c r="J110" s="4"/>
      <c r="K110" s="4"/>
    </row>
    <row r="111" spans="2:11" s="46" customFormat="1" ht="12.75" customHeight="1">
      <c r="B111" s="47"/>
      <c r="C111" s="48"/>
      <c r="D111" s="4"/>
      <c r="E111" s="4"/>
      <c r="F111" s="4"/>
      <c r="G111" s="4"/>
      <c r="H111" s="4"/>
      <c r="I111" s="4"/>
      <c r="J111" s="4"/>
      <c r="K111" s="4"/>
    </row>
    <row r="112" spans="2:11" s="46" customFormat="1" ht="12.75" customHeight="1">
      <c r="B112" s="47"/>
      <c r="C112" s="48"/>
      <c r="D112" s="4"/>
      <c r="E112" s="4"/>
      <c r="F112" s="4"/>
      <c r="G112" s="4"/>
      <c r="H112" s="4"/>
      <c r="I112" s="4"/>
      <c r="J112" s="4"/>
      <c r="K112" s="4"/>
    </row>
    <row r="113" spans="2:11" s="46" customFormat="1" ht="12.75" customHeight="1">
      <c r="B113" s="47"/>
      <c r="C113" s="48"/>
      <c r="D113" s="4"/>
      <c r="E113" s="4"/>
      <c r="F113" s="4"/>
      <c r="G113" s="4"/>
      <c r="H113" s="4"/>
      <c r="I113" s="4"/>
      <c r="J113" s="4"/>
      <c r="K113" s="4"/>
    </row>
    <row r="114" spans="2:11" s="46" customFormat="1" ht="12.75" customHeight="1">
      <c r="B114" s="47"/>
      <c r="C114" s="48"/>
      <c r="D114" s="4"/>
      <c r="E114" s="4"/>
      <c r="F114" s="4"/>
      <c r="G114" s="4"/>
      <c r="H114" s="4"/>
      <c r="I114" s="4"/>
      <c r="J114" s="4"/>
      <c r="K114" s="4"/>
    </row>
    <row r="115" spans="2:11" s="46" customFormat="1" ht="12.75" customHeight="1">
      <c r="B115" s="47"/>
      <c r="C115" s="48"/>
      <c r="D115" s="4"/>
      <c r="E115" s="4"/>
      <c r="F115" s="4"/>
      <c r="G115" s="4"/>
      <c r="H115" s="4"/>
      <c r="I115" s="4"/>
      <c r="J115" s="4"/>
      <c r="K115" s="4"/>
    </row>
    <row r="116" spans="2:11" s="46" customFormat="1" ht="12.75" customHeight="1">
      <c r="B116" s="47"/>
      <c r="C116" s="48"/>
      <c r="D116" s="4"/>
      <c r="E116" s="4"/>
      <c r="F116" s="4"/>
      <c r="G116" s="4"/>
      <c r="H116" s="4"/>
      <c r="I116" s="4"/>
      <c r="J116" s="4"/>
      <c r="K116" s="4"/>
    </row>
    <row r="117" spans="2:11" s="46" customFormat="1" ht="12.75" customHeight="1">
      <c r="B117" s="47"/>
      <c r="C117" s="48"/>
      <c r="D117" s="4"/>
      <c r="E117" s="4"/>
      <c r="F117" s="4"/>
      <c r="G117" s="4"/>
      <c r="H117" s="4"/>
      <c r="I117" s="4"/>
      <c r="J117" s="4"/>
      <c r="K117" s="4"/>
    </row>
    <row r="118" spans="2:11" s="46" customFormat="1" ht="12.75" customHeight="1">
      <c r="B118" s="47"/>
      <c r="C118" s="48"/>
      <c r="D118" s="4"/>
      <c r="E118" s="4"/>
      <c r="F118" s="4"/>
      <c r="G118" s="4"/>
      <c r="H118" s="4"/>
      <c r="I118" s="4"/>
      <c r="J118" s="4"/>
      <c r="K118" s="4"/>
    </row>
    <row r="119" spans="2:11" s="46" customFormat="1" ht="12.75" customHeight="1">
      <c r="B119" s="47"/>
      <c r="C119" s="48"/>
      <c r="D119" s="4"/>
      <c r="E119" s="4"/>
      <c r="F119" s="4"/>
      <c r="G119" s="4"/>
      <c r="H119" s="4"/>
      <c r="I119" s="4"/>
      <c r="J119" s="4"/>
      <c r="K119" s="4"/>
    </row>
    <row r="120" spans="2:11" s="46" customFormat="1" ht="12.75" customHeight="1">
      <c r="B120" s="47"/>
      <c r="C120" s="48"/>
      <c r="D120" s="4"/>
      <c r="E120" s="4"/>
      <c r="F120" s="4"/>
      <c r="G120" s="4"/>
      <c r="H120" s="4"/>
      <c r="I120" s="4"/>
      <c r="J120" s="4"/>
      <c r="K120" s="4"/>
    </row>
    <row r="121" spans="2:11" s="46" customFormat="1" ht="12.75" customHeight="1">
      <c r="B121" s="47"/>
      <c r="C121" s="48"/>
      <c r="D121" s="4"/>
      <c r="E121" s="4"/>
      <c r="F121" s="4"/>
      <c r="G121" s="4"/>
      <c r="H121" s="4"/>
      <c r="I121" s="4"/>
      <c r="J121" s="4"/>
      <c r="K121" s="4"/>
    </row>
    <row r="122" spans="2:11" s="46" customFormat="1" ht="12.75" customHeight="1">
      <c r="B122" s="47"/>
      <c r="C122" s="48"/>
      <c r="D122" s="4"/>
      <c r="E122" s="4"/>
      <c r="F122" s="4"/>
      <c r="G122" s="4"/>
      <c r="H122" s="4"/>
      <c r="I122" s="4"/>
      <c r="J122" s="4"/>
      <c r="K122" s="4"/>
    </row>
    <row r="123" spans="2:11" s="46" customFormat="1" ht="12.75" customHeight="1">
      <c r="B123" s="47"/>
      <c r="C123" s="48"/>
      <c r="D123" s="4"/>
      <c r="E123" s="4"/>
      <c r="F123" s="4"/>
      <c r="G123" s="4"/>
      <c r="H123" s="4"/>
      <c r="I123" s="4"/>
      <c r="J123" s="4"/>
      <c r="K123" s="4"/>
    </row>
  </sheetData>
  <mergeCells count="54">
    <mergeCell ref="J16:K16"/>
    <mergeCell ref="C1:F1"/>
    <mergeCell ref="J2:K2"/>
    <mergeCell ref="J4:K4"/>
    <mergeCell ref="F5:H5"/>
    <mergeCell ref="D6:E6"/>
    <mergeCell ref="F6:G6"/>
    <mergeCell ref="H6:I6"/>
    <mergeCell ref="D7:E7"/>
    <mergeCell ref="F7:G7"/>
    <mergeCell ref="H7:I7"/>
    <mergeCell ref="A14:J14"/>
    <mergeCell ref="E15:F15"/>
    <mergeCell ref="J28:K2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B40:E40"/>
    <mergeCell ref="J40:K40"/>
    <mergeCell ref="J29:K29"/>
    <mergeCell ref="J30:K30"/>
    <mergeCell ref="J31:K31"/>
    <mergeCell ref="J32:K32"/>
    <mergeCell ref="J33:K33"/>
    <mergeCell ref="J34:K34"/>
    <mergeCell ref="J35:K35"/>
    <mergeCell ref="B36:E36"/>
    <mergeCell ref="J36:K36"/>
    <mergeCell ref="J38:K38"/>
    <mergeCell ref="J39:K39"/>
    <mergeCell ref="B42:E42"/>
    <mergeCell ref="J42:K42"/>
    <mergeCell ref="B44:E44"/>
    <mergeCell ref="J44:K44"/>
    <mergeCell ref="B46:E46"/>
    <mergeCell ref="J46:K46"/>
    <mergeCell ref="C53:E53"/>
    <mergeCell ref="G53:H53"/>
    <mergeCell ref="J53:K53"/>
    <mergeCell ref="B56:K56"/>
    <mergeCell ref="J48:K48"/>
    <mergeCell ref="B49:E49"/>
    <mergeCell ref="J49:K49"/>
    <mergeCell ref="J51:K51"/>
    <mergeCell ref="B52:E52"/>
    <mergeCell ref="J52:K52"/>
  </mergeCells>
  <conditionalFormatting sqref="D25:D31">
    <cfRule type="cellIs" dxfId="9" priority="2" operator="equal">
      <formula>0</formula>
    </cfRule>
  </conditionalFormatting>
  <conditionalFormatting sqref="D10:K13">
    <cfRule type="cellIs" dxfId="8" priority="3" operator="equal">
      <formula>0</formula>
    </cfRule>
  </conditionalFormatting>
  <conditionalFormatting sqref="H18:H51">
    <cfRule type="cellIs" dxfId="7" priority="4" operator="equal">
      <formula>100</formula>
    </cfRule>
  </conditionalFormatting>
  <conditionalFormatting sqref="J8">
    <cfRule type="cellIs" dxfId="6" priority="5" operator="notEqual">
      <formula>$D$8</formula>
    </cfRule>
  </conditionalFormatting>
  <conditionalFormatting sqref="M1">
    <cfRule type="cellIs" dxfId="5" priority="1" operator="equal">
      <formula>"Nomales, ja nav bortu!"</formula>
    </cfRule>
  </conditionalFormatting>
  <pageMargins left="0.43307086614173229" right="0.31496062992125984" top="0.74803149606299213" bottom="0.74803149606299213" header="0.31496062992125984" footer="0.31496062992125984"/>
  <pageSetup paperSize="9" fitToHeight="3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119EA-C3CF-4EAB-A85C-0E89CDAEA3DE}">
  <dimension ref="A1:V123"/>
  <sheetViews>
    <sheetView showGridLines="0" zoomScale="115" zoomScaleNormal="115" workbookViewId="0">
      <selection activeCell="A4" sqref="A4"/>
    </sheetView>
  </sheetViews>
  <sheetFormatPr defaultRowHeight="12.75" customHeight="1"/>
  <cols>
    <col min="1" max="1" width="5" style="46" customWidth="1"/>
    <col min="2" max="2" width="19.5703125" style="47" customWidth="1"/>
    <col min="3" max="3" width="6.42578125" style="48" customWidth="1"/>
    <col min="4" max="4" width="8.5703125" style="4" customWidth="1"/>
    <col min="5" max="5" width="7.42578125" style="4" customWidth="1"/>
    <col min="6" max="6" width="9.140625" style="4"/>
    <col min="7" max="7" width="7.42578125" style="4" customWidth="1"/>
    <col min="8" max="8" width="8.5703125" style="4" customWidth="1"/>
    <col min="9" max="9" width="9.140625" style="4" customWidth="1"/>
    <col min="10" max="10" width="8.42578125" style="4" customWidth="1"/>
    <col min="11" max="11" width="7" style="4" customWidth="1"/>
    <col min="12" max="12" width="4.5703125" style="4" customWidth="1"/>
    <col min="13" max="14" width="9.140625" style="4"/>
    <col min="15" max="15" width="4.85546875" style="4" customWidth="1"/>
    <col min="16" max="16" width="7.85546875" style="4" customWidth="1"/>
    <col min="17" max="17" width="5" style="4" customWidth="1"/>
    <col min="18" max="18" width="7.85546875" style="4" customWidth="1"/>
    <col min="19" max="19" width="4.85546875" style="4" customWidth="1"/>
    <col min="20" max="20" width="7.7109375" style="4" customWidth="1"/>
    <col min="21" max="21" width="4.85546875" style="4" customWidth="1"/>
    <col min="22" max="22" width="7.7109375" style="4" customWidth="1"/>
    <col min="23" max="16384" width="9.140625" style="4"/>
  </cols>
  <sheetData>
    <row r="1" spans="1:22" ht="12.75" customHeight="1">
      <c r="A1" s="2"/>
      <c r="B1" s="3" t="s">
        <v>140</v>
      </c>
      <c r="C1" s="166" t="s">
        <v>170</v>
      </c>
      <c r="D1" s="166"/>
      <c r="E1" s="166"/>
      <c r="F1" s="166"/>
      <c r="G1" s="2"/>
      <c r="H1" s="2"/>
      <c r="I1" s="2"/>
      <c r="J1" s="2"/>
      <c r="K1" s="103">
        <f>J2</f>
        <v>89</v>
      </c>
      <c r="M1" s="135" t="str">
        <f>IF(K10&lt;&gt;0,"Nomales, ja nav bortu!","")</f>
        <v/>
      </c>
    </row>
    <row r="2" spans="1:22" ht="12.75" customHeight="1">
      <c r="A2" s="5"/>
      <c r="B2" s="3" t="s">
        <v>141</v>
      </c>
      <c r="C2" s="71" t="s">
        <v>171</v>
      </c>
      <c r="D2" s="72"/>
      <c r="E2" s="72"/>
      <c r="F2" s="6"/>
      <c r="G2" s="2"/>
      <c r="H2" s="7"/>
      <c r="I2" s="8" t="s">
        <v>55</v>
      </c>
      <c r="J2" s="167">
        <f>I53</f>
        <v>89</v>
      </c>
      <c r="K2" s="167"/>
    </row>
    <row r="3" spans="1:22" ht="6" customHeight="1" thickBot="1">
      <c r="A3" s="9"/>
      <c r="B3" s="5"/>
      <c r="C3" s="10"/>
      <c r="D3" s="11"/>
      <c r="E3" s="11"/>
      <c r="F3" s="11"/>
      <c r="G3" s="11"/>
      <c r="H3" s="11"/>
      <c r="I3" s="11"/>
      <c r="J3" s="11"/>
    </row>
    <row r="4" spans="1:22" ht="12.75" customHeight="1">
      <c r="A4" s="92">
        <v>1</v>
      </c>
      <c r="B4" s="93" t="s">
        <v>0</v>
      </c>
      <c r="C4" s="90"/>
      <c r="D4" s="90"/>
      <c r="E4" s="90"/>
      <c r="F4" s="90"/>
      <c r="G4" s="90"/>
      <c r="H4" s="90"/>
      <c r="I4" s="91"/>
      <c r="J4" s="168" t="s">
        <v>1</v>
      </c>
      <c r="K4" s="169"/>
      <c r="M4" s="104" t="s">
        <v>110</v>
      </c>
      <c r="N4" s="130">
        <f>I53</f>
        <v>89</v>
      </c>
      <c r="O4" s="104" t="s">
        <v>119</v>
      </c>
      <c r="P4" s="130">
        <f>I38</f>
        <v>0</v>
      </c>
      <c r="Q4" s="104" t="s">
        <v>120</v>
      </c>
      <c r="R4" s="130">
        <f>I44</f>
        <v>0</v>
      </c>
      <c r="S4" s="104" t="s">
        <v>121</v>
      </c>
      <c r="T4" s="130">
        <f>I42</f>
        <v>0</v>
      </c>
      <c r="U4" s="4" t="s">
        <v>122</v>
      </c>
      <c r="V4" s="130">
        <f>I46</f>
        <v>0</v>
      </c>
    </row>
    <row r="5" spans="1:22" ht="12.75" customHeight="1" thickBot="1">
      <c r="A5" s="12" t="s">
        <v>42</v>
      </c>
      <c r="B5" s="69" t="s">
        <v>82</v>
      </c>
      <c r="C5" s="13">
        <v>0.06</v>
      </c>
      <c r="D5" s="14" t="s">
        <v>2</v>
      </c>
      <c r="E5" s="13"/>
      <c r="F5" s="170" t="s">
        <v>80</v>
      </c>
      <c r="G5" s="171"/>
      <c r="H5" s="171"/>
      <c r="I5" s="74">
        <f>J8</f>
        <v>0.06</v>
      </c>
      <c r="J5" s="15" t="s">
        <v>46</v>
      </c>
      <c r="K5" s="16" t="s">
        <v>60</v>
      </c>
    </row>
    <row r="6" spans="1:22" ht="12" customHeight="1" thickTop="1">
      <c r="A6" s="17" t="s">
        <v>41</v>
      </c>
      <c r="B6" s="18" t="s">
        <v>39</v>
      </c>
      <c r="C6" s="19"/>
      <c r="D6" s="172">
        <v>80520021729</v>
      </c>
      <c r="E6" s="173"/>
      <c r="F6" s="174"/>
      <c r="G6" s="175"/>
      <c r="H6" s="175"/>
      <c r="I6" s="176"/>
      <c r="J6" s="94"/>
      <c r="K6" s="95"/>
    </row>
    <row r="7" spans="1:22" ht="12" customHeight="1">
      <c r="A7" s="20" t="s">
        <v>43</v>
      </c>
      <c r="B7" s="21" t="s">
        <v>36</v>
      </c>
      <c r="C7" s="19"/>
      <c r="D7" s="177">
        <v>80520021729</v>
      </c>
      <c r="E7" s="178"/>
      <c r="F7" s="179"/>
      <c r="G7" s="180"/>
      <c r="H7" s="180"/>
      <c r="I7" s="181"/>
      <c r="J7" s="96"/>
      <c r="K7" s="97"/>
      <c r="L7" s="49"/>
      <c r="M7" s="1"/>
      <c r="N7" s="1"/>
      <c r="O7" s="1"/>
    </row>
    <row r="8" spans="1:22" ht="12" customHeight="1">
      <c r="A8" s="20" t="s">
        <v>44</v>
      </c>
      <c r="B8" s="21" t="s">
        <v>81</v>
      </c>
      <c r="C8" s="22" t="s">
        <v>2</v>
      </c>
      <c r="D8" s="26">
        <f>SUM(D10:D13)</f>
        <v>0.06</v>
      </c>
      <c r="E8" s="23"/>
      <c r="F8" s="52"/>
      <c r="G8" s="67"/>
      <c r="H8" s="67"/>
      <c r="I8" s="53"/>
      <c r="J8" s="132">
        <f>SUM(J10:J13)</f>
        <v>0.06</v>
      </c>
      <c r="K8" s="98">
        <f>SUM(K10:K13)</f>
        <v>180</v>
      </c>
    </row>
    <row r="9" spans="1:22" ht="12" customHeight="1">
      <c r="A9" s="20" t="s">
        <v>45</v>
      </c>
      <c r="B9" s="21" t="s">
        <v>40</v>
      </c>
      <c r="C9" s="24"/>
      <c r="D9" s="25" t="s">
        <v>46</v>
      </c>
      <c r="E9" s="26" t="s">
        <v>60</v>
      </c>
      <c r="F9" s="52"/>
      <c r="G9" s="67"/>
      <c r="H9" s="67"/>
      <c r="I9" s="53"/>
      <c r="J9" s="133"/>
      <c r="K9" s="136"/>
    </row>
    <row r="10" spans="1:22" ht="12" customHeight="1">
      <c r="A10" s="20"/>
      <c r="B10" s="21"/>
      <c r="C10" s="50" t="s">
        <v>69</v>
      </c>
      <c r="D10" s="24"/>
      <c r="E10" s="27">
        <f>D18+D19+D20+D24</f>
        <v>0</v>
      </c>
      <c r="F10" s="52"/>
      <c r="G10" s="67"/>
      <c r="H10" s="67"/>
      <c r="I10" s="53"/>
      <c r="J10" s="134">
        <f>D10</f>
        <v>0</v>
      </c>
      <c r="K10" s="70">
        <f t="shared" ref="J10:K13" si="0">E10</f>
        <v>0</v>
      </c>
    </row>
    <row r="11" spans="1:22" ht="12" customHeight="1">
      <c r="A11" s="20"/>
      <c r="B11" s="21"/>
      <c r="C11" s="50" t="s">
        <v>72</v>
      </c>
      <c r="D11" s="131"/>
      <c r="E11" s="27">
        <f>D21</f>
        <v>0</v>
      </c>
      <c r="F11" s="52"/>
      <c r="G11" s="67"/>
      <c r="H11" s="67"/>
      <c r="I11" s="53"/>
      <c r="J11" s="134">
        <f t="shared" si="0"/>
        <v>0</v>
      </c>
      <c r="K11" s="70">
        <f t="shared" si="0"/>
        <v>0</v>
      </c>
    </row>
    <row r="12" spans="1:22" ht="12" customHeight="1">
      <c r="A12" s="20"/>
      <c r="B12" s="21"/>
      <c r="C12" s="50" t="s">
        <v>3</v>
      </c>
      <c r="D12" s="131"/>
      <c r="E12" s="28">
        <f>D22+D23</f>
        <v>0</v>
      </c>
      <c r="F12" s="52"/>
      <c r="G12" s="67"/>
      <c r="H12" s="67"/>
      <c r="I12" s="53"/>
      <c r="J12" s="134">
        <f t="shared" si="0"/>
        <v>0</v>
      </c>
      <c r="K12" s="70">
        <f t="shared" si="0"/>
        <v>0</v>
      </c>
    </row>
    <row r="13" spans="1:22" ht="12" customHeight="1" thickBot="1">
      <c r="A13" s="20"/>
      <c r="B13" s="21"/>
      <c r="C13" s="51" t="s">
        <v>37</v>
      </c>
      <c r="D13" s="131">
        <v>0.06</v>
      </c>
      <c r="E13" s="28">
        <f>D32</f>
        <v>180</v>
      </c>
      <c r="F13" s="52"/>
      <c r="G13" s="67"/>
      <c r="H13" s="68"/>
      <c r="I13" s="54"/>
      <c r="J13" s="134">
        <f t="shared" si="0"/>
        <v>0.06</v>
      </c>
      <c r="K13" s="70">
        <f t="shared" si="0"/>
        <v>180</v>
      </c>
    </row>
    <row r="14" spans="1:22" ht="4.5" customHeight="1" thickBot="1">
      <c r="A14" s="182"/>
      <c r="B14" s="183"/>
      <c r="C14" s="183"/>
      <c r="D14" s="183"/>
      <c r="E14" s="183"/>
      <c r="F14" s="183"/>
      <c r="G14" s="183"/>
      <c r="H14" s="183"/>
      <c r="I14" s="183"/>
      <c r="J14" s="183"/>
      <c r="K14" s="29"/>
    </row>
    <row r="15" spans="1:22" ht="12.75" customHeight="1">
      <c r="A15" s="92">
        <v>2</v>
      </c>
      <c r="B15" s="90" t="s">
        <v>68</v>
      </c>
      <c r="C15" s="90"/>
      <c r="D15" s="90"/>
      <c r="E15" s="184">
        <f>D7</f>
        <v>80520021729</v>
      </c>
      <c r="F15" s="185"/>
      <c r="G15" s="90"/>
      <c r="H15" s="90"/>
      <c r="I15" s="90"/>
      <c r="J15" s="90"/>
      <c r="K15" s="91"/>
    </row>
    <row r="16" spans="1:22" ht="22.5" customHeight="1">
      <c r="A16" s="30" t="s">
        <v>4</v>
      </c>
      <c r="B16" s="73" t="s">
        <v>5</v>
      </c>
      <c r="C16" s="73" t="s">
        <v>54</v>
      </c>
      <c r="D16" s="31" t="s">
        <v>6</v>
      </c>
      <c r="E16" s="32" t="s">
        <v>57</v>
      </c>
      <c r="F16" s="32" t="s">
        <v>58</v>
      </c>
      <c r="G16" s="32" t="s">
        <v>59</v>
      </c>
      <c r="H16" s="32" t="s">
        <v>56</v>
      </c>
      <c r="I16" s="32" t="s">
        <v>7</v>
      </c>
      <c r="J16" s="164" t="s">
        <v>8</v>
      </c>
      <c r="K16" s="165"/>
    </row>
    <row r="17" spans="1:12" ht="12.75" customHeight="1">
      <c r="A17" s="75" t="s">
        <v>47</v>
      </c>
      <c r="B17" s="76" t="s">
        <v>61</v>
      </c>
      <c r="C17" s="77"/>
      <c r="D17" s="78"/>
      <c r="E17" s="78"/>
      <c r="F17" s="78"/>
      <c r="G17" s="78"/>
      <c r="H17" s="78"/>
      <c r="I17" s="78"/>
      <c r="J17" s="162"/>
      <c r="K17" s="163"/>
    </row>
    <row r="18" spans="1:12" ht="12" customHeight="1">
      <c r="A18" s="33" t="s">
        <v>9</v>
      </c>
      <c r="B18" s="21" t="s">
        <v>10</v>
      </c>
      <c r="C18" s="34" t="s">
        <v>62</v>
      </c>
      <c r="D18" s="36"/>
      <c r="E18" s="100">
        <v>26.17</v>
      </c>
      <c r="F18" s="35">
        <f t="shared" ref="F18:F35" si="1">ROUND(D18*E18,2)</f>
        <v>0</v>
      </c>
      <c r="G18" s="36"/>
      <c r="H18" s="36">
        <f t="shared" ref="H18:H35" si="2">100-G18</f>
        <v>100</v>
      </c>
      <c r="I18" s="35">
        <f>ROUND(F18*H18/100,2)</f>
        <v>0</v>
      </c>
      <c r="J18" s="150"/>
      <c r="K18" s="151"/>
      <c r="L18" s="99"/>
    </row>
    <row r="19" spans="1:12" ht="12" customHeight="1">
      <c r="A19" s="33" t="s">
        <v>11</v>
      </c>
      <c r="B19" s="21" t="s">
        <v>12</v>
      </c>
      <c r="C19" s="34" t="s">
        <v>62</v>
      </c>
      <c r="D19" s="36"/>
      <c r="E19" s="100">
        <v>14.74</v>
      </c>
      <c r="F19" s="35">
        <f t="shared" si="1"/>
        <v>0</v>
      </c>
      <c r="G19" s="36"/>
      <c r="H19" s="36">
        <f t="shared" si="2"/>
        <v>100</v>
      </c>
      <c r="I19" s="35">
        <f t="shared" ref="I19:I35" si="3">ROUND(F19*H19/100,2)</f>
        <v>0</v>
      </c>
      <c r="J19" s="150"/>
      <c r="K19" s="151"/>
      <c r="L19" s="99"/>
    </row>
    <row r="20" spans="1:12" ht="12" customHeight="1">
      <c r="A20" s="33" t="s">
        <v>13</v>
      </c>
      <c r="B20" s="21" t="s">
        <v>14</v>
      </c>
      <c r="C20" s="34" t="s">
        <v>62</v>
      </c>
      <c r="D20" s="36"/>
      <c r="E20" s="100">
        <v>8.91</v>
      </c>
      <c r="F20" s="35">
        <f>ROUND(D20*E20,2)</f>
        <v>0</v>
      </c>
      <c r="G20" s="36"/>
      <c r="H20" s="36">
        <f t="shared" si="2"/>
        <v>100</v>
      </c>
      <c r="I20" s="35">
        <f t="shared" si="3"/>
        <v>0</v>
      </c>
      <c r="J20" s="150"/>
      <c r="K20" s="151"/>
      <c r="L20" s="99"/>
    </row>
    <row r="21" spans="1:12" ht="12" customHeight="1">
      <c r="A21" s="33" t="s">
        <v>15</v>
      </c>
      <c r="B21" s="21" t="s">
        <v>16</v>
      </c>
      <c r="C21" s="34" t="s">
        <v>62</v>
      </c>
      <c r="D21" s="36"/>
      <c r="E21" s="101">
        <v>22.82</v>
      </c>
      <c r="F21" s="35">
        <f>ROUND(D21*E21,2)</f>
        <v>0</v>
      </c>
      <c r="G21" s="36"/>
      <c r="H21" s="36">
        <f t="shared" si="2"/>
        <v>100</v>
      </c>
      <c r="I21" s="35">
        <f t="shared" si="3"/>
        <v>0</v>
      </c>
      <c r="J21" s="150"/>
      <c r="K21" s="151"/>
      <c r="L21" s="99"/>
    </row>
    <row r="22" spans="1:12" ht="12" customHeight="1">
      <c r="A22" s="33" t="s">
        <v>17</v>
      </c>
      <c r="B22" s="21" t="s">
        <v>18</v>
      </c>
      <c r="C22" s="34" t="s">
        <v>62</v>
      </c>
      <c r="D22" s="36"/>
      <c r="E22" s="100">
        <v>5.3</v>
      </c>
      <c r="F22" s="35">
        <f t="shared" si="1"/>
        <v>0</v>
      </c>
      <c r="G22" s="36"/>
      <c r="H22" s="36">
        <f t="shared" si="2"/>
        <v>100</v>
      </c>
      <c r="I22" s="35">
        <f t="shared" si="3"/>
        <v>0</v>
      </c>
      <c r="J22" s="150"/>
      <c r="K22" s="151"/>
      <c r="L22" s="99"/>
    </row>
    <row r="23" spans="1:12" ht="12" customHeight="1">
      <c r="A23" s="33" t="s">
        <v>19</v>
      </c>
      <c r="B23" s="21" t="s">
        <v>73</v>
      </c>
      <c r="C23" s="34" t="s">
        <v>62</v>
      </c>
      <c r="D23" s="36"/>
      <c r="E23" s="100">
        <v>2.12</v>
      </c>
      <c r="F23" s="35">
        <f>ROUND(D23*E23,2)</f>
        <v>0</v>
      </c>
      <c r="G23" s="36"/>
      <c r="H23" s="36">
        <f t="shared" si="2"/>
        <v>100</v>
      </c>
      <c r="I23" s="35">
        <f t="shared" si="3"/>
        <v>0</v>
      </c>
      <c r="J23" s="150"/>
      <c r="K23" s="151"/>
      <c r="L23" s="99"/>
    </row>
    <row r="24" spans="1:12" ht="12" customHeight="1">
      <c r="A24" s="33" t="s">
        <v>20</v>
      </c>
      <c r="B24" s="21" t="s">
        <v>74</v>
      </c>
      <c r="C24" s="34" t="s">
        <v>62</v>
      </c>
      <c r="D24" s="36"/>
      <c r="E24" s="102">
        <v>4.32</v>
      </c>
      <c r="F24" s="35">
        <f>ROUND(D24*E24,2)</f>
        <v>0</v>
      </c>
      <c r="G24" s="36"/>
      <c r="H24" s="36">
        <f t="shared" si="2"/>
        <v>100</v>
      </c>
      <c r="I24" s="35">
        <f t="shared" si="3"/>
        <v>0</v>
      </c>
      <c r="J24" s="150"/>
      <c r="K24" s="151"/>
      <c r="L24" s="99"/>
    </row>
    <row r="25" spans="1:12" ht="12" customHeight="1">
      <c r="A25" s="33" t="s">
        <v>21</v>
      </c>
      <c r="B25" s="21" t="s">
        <v>96</v>
      </c>
      <c r="C25" s="34" t="s">
        <v>62</v>
      </c>
      <c r="D25" s="36">
        <f t="shared" ref="D25:D31" si="4">D18</f>
        <v>0</v>
      </c>
      <c r="E25" s="102">
        <v>28.34</v>
      </c>
      <c r="F25" s="35">
        <f t="shared" ref="F25:F31" si="5">ROUND(D25*E25,2)</f>
        <v>0</v>
      </c>
      <c r="G25" s="36"/>
      <c r="H25" s="36">
        <f t="shared" si="2"/>
        <v>100</v>
      </c>
      <c r="I25" s="35">
        <f t="shared" si="3"/>
        <v>0</v>
      </c>
      <c r="J25" s="150"/>
      <c r="K25" s="151"/>
      <c r="L25" s="99"/>
    </row>
    <row r="26" spans="1:12" ht="12" customHeight="1">
      <c r="A26" s="33" t="s">
        <v>75</v>
      </c>
      <c r="B26" s="21" t="s">
        <v>97</v>
      </c>
      <c r="C26" s="34" t="s">
        <v>62</v>
      </c>
      <c r="D26" s="36">
        <f t="shared" si="4"/>
        <v>0</v>
      </c>
      <c r="E26" s="102">
        <v>16.13</v>
      </c>
      <c r="F26" s="35">
        <f t="shared" si="5"/>
        <v>0</v>
      </c>
      <c r="G26" s="36"/>
      <c r="H26" s="36">
        <f t="shared" si="2"/>
        <v>100</v>
      </c>
      <c r="I26" s="35">
        <f t="shared" si="3"/>
        <v>0</v>
      </c>
      <c r="J26" s="150"/>
      <c r="K26" s="151"/>
    </row>
    <row r="27" spans="1:12" ht="12" customHeight="1">
      <c r="A27" s="33" t="s">
        <v>76</v>
      </c>
      <c r="B27" s="21" t="s">
        <v>98</v>
      </c>
      <c r="C27" s="34" t="s">
        <v>62</v>
      </c>
      <c r="D27" s="36">
        <f t="shared" si="4"/>
        <v>0</v>
      </c>
      <c r="E27" s="102">
        <v>16.68</v>
      </c>
      <c r="F27" s="35">
        <f t="shared" si="5"/>
        <v>0</v>
      </c>
      <c r="G27" s="36"/>
      <c r="H27" s="36">
        <f t="shared" si="2"/>
        <v>100</v>
      </c>
      <c r="I27" s="35">
        <f t="shared" si="3"/>
        <v>0</v>
      </c>
      <c r="J27" s="150"/>
      <c r="K27" s="151"/>
    </row>
    <row r="28" spans="1:12" ht="12" customHeight="1">
      <c r="A28" s="33" t="s">
        <v>91</v>
      </c>
      <c r="B28" s="21" t="s">
        <v>99</v>
      </c>
      <c r="C28" s="34" t="s">
        <v>62</v>
      </c>
      <c r="D28" s="36">
        <f t="shared" si="4"/>
        <v>0</v>
      </c>
      <c r="E28" s="102">
        <v>17.36</v>
      </c>
      <c r="F28" s="35">
        <f t="shared" si="5"/>
        <v>0</v>
      </c>
      <c r="G28" s="36"/>
      <c r="H28" s="36">
        <f t="shared" si="2"/>
        <v>100</v>
      </c>
      <c r="I28" s="35">
        <f t="shared" si="3"/>
        <v>0</v>
      </c>
      <c r="J28" s="150"/>
      <c r="K28" s="151"/>
    </row>
    <row r="29" spans="1:12" ht="12" customHeight="1">
      <c r="A29" s="33" t="s">
        <v>103</v>
      </c>
      <c r="B29" s="21" t="s">
        <v>100</v>
      </c>
      <c r="C29" s="34" t="s">
        <v>62</v>
      </c>
      <c r="D29" s="36">
        <f t="shared" si="4"/>
        <v>0</v>
      </c>
      <c r="E29" s="102">
        <v>14.47</v>
      </c>
      <c r="F29" s="35">
        <f t="shared" si="5"/>
        <v>0</v>
      </c>
      <c r="G29" s="36"/>
      <c r="H29" s="36">
        <f t="shared" si="2"/>
        <v>100</v>
      </c>
      <c r="I29" s="35">
        <f t="shared" si="3"/>
        <v>0</v>
      </c>
      <c r="J29" s="150"/>
      <c r="K29" s="151"/>
    </row>
    <row r="30" spans="1:12" ht="12" customHeight="1">
      <c r="A30" s="33" t="s">
        <v>104</v>
      </c>
      <c r="B30" s="21" t="s">
        <v>101</v>
      </c>
      <c r="C30" s="34" t="s">
        <v>62</v>
      </c>
      <c r="D30" s="36">
        <f t="shared" si="4"/>
        <v>0</v>
      </c>
      <c r="E30" s="102">
        <v>11.72</v>
      </c>
      <c r="F30" s="35">
        <f t="shared" si="5"/>
        <v>0</v>
      </c>
      <c r="G30" s="36"/>
      <c r="H30" s="36">
        <f t="shared" si="2"/>
        <v>100</v>
      </c>
      <c r="I30" s="35">
        <f t="shared" si="3"/>
        <v>0</v>
      </c>
      <c r="J30" s="150"/>
      <c r="K30" s="151"/>
    </row>
    <row r="31" spans="1:12" ht="12" customHeight="1">
      <c r="A31" s="33" t="s">
        <v>105</v>
      </c>
      <c r="B31" s="21" t="s">
        <v>102</v>
      </c>
      <c r="C31" s="34" t="s">
        <v>62</v>
      </c>
      <c r="D31" s="36">
        <f t="shared" si="4"/>
        <v>0</v>
      </c>
      <c r="E31" s="102">
        <v>19.920000000000002</v>
      </c>
      <c r="F31" s="35">
        <f t="shared" si="5"/>
        <v>0</v>
      </c>
      <c r="G31" s="36"/>
      <c r="H31" s="36">
        <f t="shared" si="2"/>
        <v>100</v>
      </c>
      <c r="I31" s="35">
        <f t="shared" si="3"/>
        <v>0</v>
      </c>
      <c r="J31" s="150"/>
      <c r="K31" s="151"/>
    </row>
    <row r="32" spans="1:12" ht="12" customHeight="1">
      <c r="A32" s="33" t="s">
        <v>106</v>
      </c>
      <c r="B32" s="21" t="s">
        <v>71</v>
      </c>
      <c r="C32" s="34" t="s">
        <v>63</v>
      </c>
      <c r="D32" s="36">
        <v>180</v>
      </c>
      <c r="E32" s="23">
        <v>2.46</v>
      </c>
      <c r="F32" s="35">
        <f>ROUND(D32*E32,2)</f>
        <v>442.8</v>
      </c>
      <c r="G32" s="36">
        <v>80</v>
      </c>
      <c r="H32" s="36">
        <f t="shared" si="2"/>
        <v>20</v>
      </c>
      <c r="I32" s="35">
        <f t="shared" si="3"/>
        <v>88.56</v>
      </c>
      <c r="J32" s="160" t="s">
        <v>176</v>
      </c>
      <c r="K32" s="161"/>
    </row>
    <row r="33" spans="1:11" ht="12" customHeight="1">
      <c r="A33" s="33" t="s">
        <v>107</v>
      </c>
      <c r="B33" s="21" t="s">
        <v>22</v>
      </c>
      <c r="C33" s="34" t="s">
        <v>64</v>
      </c>
      <c r="D33" s="36"/>
      <c r="E33" s="23">
        <v>6.36</v>
      </c>
      <c r="F33" s="35">
        <f t="shared" si="1"/>
        <v>0</v>
      </c>
      <c r="G33" s="36"/>
      <c r="H33" s="36">
        <f t="shared" si="2"/>
        <v>100</v>
      </c>
      <c r="I33" s="35">
        <f t="shared" si="3"/>
        <v>0</v>
      </c>
      <c r="J33" s="150"/>
      <c r="K33" s="151"/>
    </row>
    <row r="34" spans="1:11" ht="12" customHeight="1">
      <c r="A34" s="33" t="s">
        <v>108</v>
      </c>
      <c r="B34" s="21" t="s">
        <v>92</v>
      </c>
      <c r="C34" s="34" t="s">
        <v>63</v>
      </c>
      <c r="D34" s="36"/>
      <c r="E34" s="23">
        <v>1.96</v>
      </c>
      <c r="F34" s="35">
        <f t="shared" si="1"/>
        <v>0</v>
      </c>
      <c r="G34" s="36"/>
      <c r="H34" s="36">
        <f t="shared" si="2"/>
        <v>100</v>
      </c>
      <c r="I34" s="35">
        <f t="shared" si="3"/>
        <v>0</v>
      </c>
      <c r="J34" s="160"/>
      <c r="K34" s="161"/>
    </row>
    <row r="35" spans="1:11" ht="12" customHeight="1">
      <c r="A35" s="33" t="s">
        <v>109</v>
      </c>
      <c r="B35" s="21" t="s">
        <v>77</v>
      </c>
      <c r="C35" s="34" t="s">
        <v>62</v>
      </c>
      <c r="D35" s="36"/>
      <c r="E35" s="22">
        <f>ROUND(28.33*0.3,2)</f>
        <v>8.5</v>
      </c>
      <c r="F35" s="35">
        <f t="shared" si="1"/>
        <v>0</v>
      </c>
      <c r="G35" s="36"/>
      <c r="H35" s="36">
        <f t="shared" si="2"/>
        <v>100</v>
      </c>
      <c r="I35" s="35">
        <f t="shared" si="3"/>
        <v>0</v>
      </c>
      <c r="J35" s="150"/>
      <c r="K35" s="151"/>
    </row>
    <row r="36" spans="1:11" ht="12.75" customHeight="1">
      <c r="A36" s="20"/>
      <c r="B36" s="152" t="s">
        <v>23</v>
      </c>
      <c r="C36" s="153"/>
      <c r="D36" s="153"/>
      <c r="E36" s="154"/>
      <c r="F36" s="37">
        <f>SUM(F18:F35)</f>
        <v>442.8</v>
      </c>
      <c r="G36" s="62"/>
      <c r="H36" s="23"/>
      <c r="I36" s="37">
        <f>SUM(I18:I35)</f>
        <v>88.56</v>
      </c>
      <c r="J36" s="150"/>
      <c r="K36" s="151"/>
    </row>
    <row r="37" spans="1:11" ht="12.75" customHeight="1">
      <c r="A37" s="75" t="s">
        <v>48</v>
      </c>
      <c r="B37" s="76" t="s">
        <v>65</v>
      </c>
      <c r="C37" s="78"/>
      <c r="D37" s="78"/>
      <c r="E37" s="78"/>
      <c r="F37" s="79"/>
      <c r="G37" s="78"/>
      <c r="H37" s="78"/>
      <c r="I37" s="79"/>
      <c r="J37" s="80"/>
      <c r="K37" s="81"/>
    </row>
    <row r="38" spans="1:11" ht="12" customHeight="1">
      <c r="A38" s="33" t="s">
        <v>24</v>
      </c>
      <c r="B38" s="56" t="s">
        <v>78</v>
      </c>
      <c r="C38" s="57"/>
      <c r="D38" s="58"/>
      <c r="E38" s="60"/>
      <c r="F38" s="39">
        <v>0</v>
      </c>
      <c r="G38" s="27"/>
      <c r="H38" s="61"/>
      <c r="I38" s="35">
        <v>0</v>
      </c>
      <c r="J38" s="150"/>
      <c r="K38" s="151"/>
    </row>
    <row r="39" spans="1:11" ht="12" customHeight="1">
      <c r="A39" s="33" t="s">
        <v>25</v>
      </c>
      <c r="B39" s="56" t="s">
        <v>79</v>
      </c>
      <c r="C39" s="57"/>
      <c r="D39" s="59"/>
      <c r="E39" s="23"/>
      <c r="F39" s="35">
        <v>0</v>
      </c>
      <c r="G39" s="27"/>
      <c r="H39" s="61"/>
      <c r="I39" s="35">
        <v>0</v>
      </c>
      <c r="J39" s="150"/>
      <c r="K39" s="151"/>
    </row>
    <row r="40" spans="1:11" ht="12.75" customHeight="1">
      <c r="A40" s="20"/>
      <c r="B40" s="152" t="s">
        <v>26</v>
      </c>
      <c r="C40" s="153"/>
      <c r="D40" s="153"/>
      <c r="E40" s="154"/>
      <c r="F40" s="37">
        <f>SUM(F38:F39)</f>
        <v>0</v>
      </c>
      <c r="G40" s="62"/>
      <c r="H40" s="23"/>
      <c r="I40" s="40">
        <f>SUM(I38:I39)</f>
        <v>0</v>
      </c>
      <c r="J40" s="150"/>
      <c r="K40" s="151"/>
    </row>
    <row r="41" spans="1:11" ht="12.75" customHeight="1">
      <c r="A41" s="75" t="s">
        <v>50</v>
      </c>
      <c r="B41" s="76" t="s">
        <v>93</v>
      </c>
      <c r="C41" s="82"/>
      <c r="D41" s="82"/>
      <c r="E41" s="82"/>
      <c r="F41" s="83"/>
      <c r="G41" s="82"/>
      <c r="H41" s="82"/>
      <c r="I41" s="83"/>
      <c r="J41" s="84"/>
      <c r="K41" s="85"/>
    </row>
    <row r="42" spans="1:11" ht="12.75" customHeight="1">
      <c r="A42" s="20"/>
      <c r="B42" s="152" t="s">
        <v>27</v>
      </c>
      <c r="C42" s="153"/>
      <c r="D42" s="153"/>
      <c r="E42" s="154"/>
      <c r="F42" s="37">
        <v>0</v>
      </c>
      <c r="G42" s="62"/>
      <c r="H42" s="23"/>
      <c r="I42" s="37">
        <f>F42</f>
        <v>0</v>
      </c>
      <c r="J42" s="150"/>
      <c r="K42" s="151"/>
    </row>
    <row r="43" spans="1:11" ht="12.75" customHeight="1">
      <c r="A43" s="75" t="s">
        <v>49</v>
      </c>
      <c r="B43" s="76" t="s">
        <v>94</v>
      </c>
      <c r="C43" s="84"/>
      <c r="D43" s="84"/>
      <c r="E43" s="78"/>
      <c r="F43" s="86"/>
      <c r="G43" s="80"/>
      <c r="H43" s="80"/>
      <c r="I43" s="86"/>
      <c r="J43" s="80"/>
      <c r="K43" s="81"/>
    </row>
    <row r="44" spans="1:11" ht="12.75" customHeight="1">
      <c r="A44" s="20"/>
      <c r="B44" s="152" t="s">
        <v>29</v>
      </c>
      <c r="C44" s="153"/>
      <c r="D44" s="153"/>
      <c r="E44" s="154"/>
      <c r="F44" s="37">
        <v>0</v>
      </c>
      <c r="G44" s="62"/>
      <c r="H44" s="23"/>
      <c r="I44" s="37">
        <f>F44</f>
        <v>0</v>
      </c>
      <c r="J44" s="150"/>
      <c r="K44" s="151"/>
    </row>
    <row r="45" spans="1:11" ht="12.75" customHeight="1">
      <c r="A45" s="75" t="s">
        <v>51</v>
      </c>
      <c r="B45" s="76" t="s">
        <v>95</v>
      </c>
      <c r="C45" s="84"/>
      <c r="D45" s="84"/>
      <c r="E45" s="78"/>
      <c r="F45" s="86"/>
      <c r="G45" s="80"/>
      <c r="H45" s="80"/>
      <c r="I45" s="86"/>
      <c r="J45" s="80"/>
      <c r="K45" s="81"/>
    </row>
    <row r="46" spans="1:11" ht="12.75" customHeight="1">
      <c r="A46" s="20"/>
      <c r="B46" s="152" t="s">
        <v>30</v>
      </c>
      <c r="C46" s="153"/>
      <c r="D46" s="153"/>
      <c r="E46" s="154"/>
      <c r="F46" s="37">
        <v>0</v>
      </c>
      <c r="G46" s="62"/>
      <c r="H46" s="23"/>
      <c r="I46" s="37">
        <f>F46</f>
        <v>0</v>
      </c>
      <c r="J46" s="150"/>
      <c r="K46" s="151"/>
    </row>
    <row r="47" spans="1:11" ht="12.75" customHeight="1">
      <c r="A47" s="75" t="s">
        <v>52</v>
      </c>
      <c r="B47" s="76" t="s">
        <v>66</v>
      </c>
      <c r="C47" s="87"/>
      <c r="D47" s="80"/>
      <c r="E47" s="80"/>
      <c r="F47" s="86"/>
      <c r="G47" s="80"/>
      <c r="H47" s="80"/>
      <c r="I47" s="86"/>
      <c r="J47" s="80"/>
      <c r="K47" s="81"/>
    </row>
    <row r="48" spans="1:11" ht="12" customHeight="1">
      <c r="A48" s="33" t="s">
        <v>31</v>
      </c>
      <c r="B48" s="21" t="s">
        <v>32</v>
      </c>
      <c r="C48" s="38" t="s">
        <v>28</v>
      </c>
      <c r="D48" s="36"/>
      <c r="E48" s="35">
        <v>3355.33</v>
      </c>
      <c r="F48" s="35">
        <f>D48*E48</f>
        <v>0</v>
      </c>
      <c r="G48" s="36"/>
      <c r="H48" s="36">
        <f>100-G48</f>
        <v>100</v>
      </c>
      <c r="I48" s="35">
        <f>ROUND(F48*H48/100,2)</f>
        <v>0</v>
      </c>
      <c r="J48" s="150"/>
      <c r="K48" s="151"/>
    </row>
    <row r="49" spans="1:11" ht="12.75" customHeight="1">
      <c r="A49" s="20"/>
      <c r="B49" s="152" t="s">
        <v>38</v>
      </c>
      <c r="C49" s="153"/>
      <c r="D49" s="153"/>
      <c r="E49" s="154"/>
      <c r="F49" s="37">
        <f>F48</f>
        <v>0</v>
      </c>
      <c r="G49" s="62"/>
      <c r="H49" s="23"/>
      <c r="I49" s="37">
        <f>I48</f>
        <v>0</v>
      </c>
      <c r="J49" s="150"/>
      <c r="K49" s="151"/>
    </row>
    <row r="50" spans="1:11" ht="12.75" customHeight="1">
      <c r="A50" s="75" t="s">
        <v>53</v>
      </c>
      <c r="B50" s="76" t="s">
        <v>67</v>
      </c>
      <c r="C50" s="87"/>
      <c r="D50" s="80"/>
      <c r="E50" s="80"/>
      <c r="F50" s="86"/>
      <c r="G50" s="80"/>
      <c r="H50" s="80"/>
      <c r="I50" s="86"/>
      <c r="J50" s="80"/>
      <c r="K50" s="81"/>
    </row>
    <row r="51" spans="1:11" ht="12" customHeight="1">
      <c r="A51" s="33" t="s">
        <v>34</v>
      </c>
      <c r="B51" s="21" t="s">
        <v>35</v>
      </c>
      <c r="C51" s="38" t="s">
        <v>28</v>
      </c>
      <c r="D51" s="36"/>
      <c r="E51" s="35">
        <v>5150.3500000000004</v>
      </c>
      <c r="F51" s="35">
        <f>D51*E51</f>
        <v>0</v>
      </c>
      <c r="G51" s="36"/>
      <c r="H51" s="36">
        <f>100-G51</f>
        <v>100</v>
      </c>
      <c r="I51" s="35">
        <f>ROUND(F51*H51/100,2)</f>
        <v>0</v>
      </c>
      <c r="J51" s="150"/>
      <c r="K51" s="151"/>
    </row>
    <row r="52" spans="1:11" ht="12.75" customHeight="1" thickBot="1">
      <c r="A52" s="41"/>
      <c r="B52" s="155" t="s">
        <v>33</v>
      </c>
      <c r="C52" s="156"/>
      <c r="D52" s="156"/>
      <c r="E52" s="157"/>
      <c r="F52" s="42">
        <f>F51</f>
        <v>0</v>
      </c>
      <c r="G52" s="64"/>
      <c r="H52" s="65"/>
      <c r="I52" s="42">
        <f>I51</f>
        <v>0</v>
      </c>
      <c r="J52" s="158"/>
      <c r="K52" s="159"/>
    </row>
    <row r="53" spans="1:11" ht="22.5" customHeight="1" thickBot="1">
      <c r="A53" s="63"/>
      <c r="B53" s="66"/>
      <c r="C53" s="144" t="s">
        <v>142</v>
      </c>
      <c r="D53" s="144"/>
      <c r="E53" s="144"/>
      <c r="F53" s="88">
        <f>ROUND((F36+F40+F42+F44+F46+F49+F52),0)</f>
        <v>443</v>
      </c>
      <c r="G53" s="145" t="s">
        <v>143</v>
      </c>
      <c r="H53" s="146"/>
      <c r="I53" s="89">
        <f>ROUND((I36+I40+I42+I44+I46+I49+I52),0)</f>
        <v>89</v>
      </c>
      <c r="J53" s="147"/>
      <c r="K53" s="148"/>
    </row>
    <row r="54" spans="1:11" ht="4.5" customHeight="1">
      <c r="A54" s="43"/>
      <c r="B54" s="44"/>
      <c r="C54" s="45"/>
    </row>
    <row r="55" spans="1:11" ht="12.75" customHeight="1">
      <c r="B55" s="55" t="s">
        <v>70</v>
      </c>
    </row>
    <row r="56" spans="1:11" ht="12.75" customHeight="1">
      <c r="B56" s="186" t="s">
        <v>177</v>
      </c>
      <c r="C56" s="186"/>
      <c r="D56" s="186"/>
      <c r="E56" s="186"/>
      <c r="F56" s="186"/>
      <c r="G56" s="186"/>
      <c r="H56" s="186"/>
      <c r="I56" s="186"/>
      <c r="J56" s="186"/>
      <c r="K56" s="186"/>
    </row>
    <row r="57" spans="1:11" ht="12.75" customHeight="1">
      <c r="B57" s="186" t="s">
        <v>188</v>
      </c>
      <c r="C57" s="186"/>
      <c r="D57" s="186"/>
      <c r="E57" s="186"/>
      <c r="F57" s="186"/>
      <c r="G57" s="186"/>
      <c r="H57" s="186"/>
      <c r="I57" s="186"/>
      <c r="J57" s="186"/>
      <c r="K57" s="186"/>
    </row>
    <row r="65" spans="2:11" s="46" customFormat="1" ht="12.75" customHeight="1">
      <c r="B65" s="47"/>
      <c r="C65" s="48"/>
      <c r="D65" s="4"/>
      <c r="E65" s="4"/>
      <c r="F65" s="4"/>
      <c r="G65" s="4"/>
      <c r="H65" s="4"/>
      <c r="I65" s="4"/>
      <c r="J65" s="4"/>
      <c r="K65" s="4"/>
    </row>
    <row r="66" spans="2:11" s="46" customFormat="1" ht="12.75" customHeight="1">
      <c r="B66" s="47"/>
      <c r="C66" s="48"/>
      <c r="D66" s="4"/>
      <c r="E66" s="4"/>
      <c r="F66" s="4"/>
      <c r="G66" s="4"/>
      <c r="H66" s="4"/>
      <c r="I66" s="4"/>
      <c r="J66" s="4"/>
      <c r="K66" s="4"/>
    </row>
    <row r="67" spans="2:11" s="46" customFormat="1" ht="12.75" customHeight="1">
      <c r="B67" s="47"/>
      <c r="C67" s="48"/>
      <c r="D67" s="4"/>
      <c r="E67" s="4"/>
      <c r="F67" s="4"/>
      <c r="G67" s="4"/>
      <c r="H67" s="4"/>
      <c r="I67" s="4"/>
      <c r="J67" s="4"/>
      <c r="K67" s="4"/>
    </row>
    <row r="68" spans="2:11" s="46" customFormat="1" ht="12.75" customHeight="1">
      <c r="B68" s="47"/>
      <c r="C68" s="48"/>
      <c r="D68" s="4"/>
      <c r="E68" s="4"/>
      <c r="F68" s="4"/>
      <c r="G68" s="4"/>
      <c r="H68" s="4"/>
      <c r="I68" s="4"/>
      <c r="J68" s="4"/>
      <c r="K68" s="4"/>
    </row>
    <row r="69" spans="2:11" s="46" customFormat="1" ht="12.75" customHeight="1">
      <c r="B69" s="47"/>
      <c r="C69" s="48"/>
      <c r="D69" s="4"/>
      <c r="E69" s="4"/>
      <c r="F69" s="4"/>
      <c r="G69" s="4"/>
      <c r="H69" s="4"/>
      <c r="I69" s="4"/>
      <c r="J69" s="4"/>
      <c r="K69" s="4"/>
    </row>
    <row r="70" spans="2:11" s="46" customFormat="1" ht="12.75" customHeight="1">
      <c r="B70" s="47"/>
      <c r="C70" s="48"/>
      <c r="D70" s="4"/>
      <c r="E70" s="4"/>
      <c r="F70" s="4"/>
      <c r="G70" s="4"/>
      <c r="H70" s="4"/>
      <c r="I70" s="4"/>
      <c r="J70" s="4"/>
      <c r="K70" s="4"/>
    </row>
    <row r="71" spans="2:11" s="46" customFormat="1" ht="12.75" customHeight="1">
      <c r="B71" s="47"/>
      <c r="C71" s="48"/>
      <c r="D71" s="4"/>
      <c r="E71" s="4"/>
      <c r="F71" s="4"/>
      <c r="G71" s="4"/>
      <c r="H71" s="4"/>
      <c r="I71" s="4"/>
      <c r="J71" s="4"/>
      <c r="K71" s="4"/>
    </row>
    <row r="72" spans="2:11" s="46" customFormat="1" ht="12.75" customHeight="1">
      <c r="B72" s="47"/>
      <c r="C72" s="48"/>
      <c r="D72" s="4"/>
      <c r="E72" s="4"/>
      <c r="F72" s="4"/>
      <c r="G72" s="4"/>
      <c r="H72" s="4"/>
      <c r="I72" s="4"/>
      <c r="J72" s="4"/>
      <c r="K72" s="4"/>
    </row>
    <row r="73" spans="2:11" s="46" customFormat="1" ht="12.75" customHeight="1">
      <c r="B73" s="47"/>
      <c r="C73" s="48"/>
      <c r="D73" s="4"/>
      <c r="E73" s="4"/>
      <c r="F73" s="4"/>
      <c r="G73" s="4"/>
      <c r="H73" s="4"/>
      <c r="I73" s="4"/>
      <c r="J73" s="4"/>
      <c r="K73" s="4"/>
    </row>
    <row r="74" spans="2:11" s="46" customFormat="1" ht="12.75" customHeight="1">
      <c r="B74" s="47"/>
      <c r="C74" s="48"/>
      <c r="D74" s="4"/>
      <c r="E74" s="4"/>
      <c r="F74" s="4"/>
      <c r="G74" s="4"/>
      <c r="H74" s="4"/>
      <c r="I74" s="4"/>
      <c r="J74" s="4"/>
      <c r="K74" s="4"/>
    </row>
    <row r="75" spans="2:11" s="46" customFormat="1" ht="12.75" customHeight="1">
      <c r="B75" s="47"/>
      <c r="C75" s="48"/>
      <c r="D75" s="4"/>
      <c r="E75" s="4"/>
      <c r="F75" s="4"/>
      <c r="G75" s="4"/>
      <c r="H75" s="4"/>
      <c r="I75" s="4"/>
      <c r="J75" s="4"/>
      <c r="K75" s="4"/>
    </row>
    <row r="76" spans="2:11" s="46" customFormat="1" ht="12.75" customHeight="1">
      <c r="B76" s="47"/>
      <c r="C76" s="48"/>
      <c r="D76" s="4"/>
      <c r="E76" s="4"/>
      <c r="F76" s="4"/>
      <c r="G76" s="4"/>
      <c r="H76" s="4"/>
      <c r="I76" s="4"/>
      <c r="J76" s="4"/>
      <c r="K76" s="4"/>
    </row>
    <row r="77" spans="2:11" s="46" customFormat="1" ht="12.75" customHeight="1">
      <c r="B77" s="47"/>
      <c r="C77" s="48"/>
      <c r="D77" s="4"/>
      <c r="E77" s="4"/>
      <c r="F77" s="4"/>
      <c r="G77" s="4"/>
      <c r="H77" s="4"/>
      <c r="I77" s="4"/>
      <c r="J77" s="4"/>
      <c r="K77" s="4"/>
    </row>
    <row r="78" spans="2:11" s="46" customFormat="1" ht="12.75" customHeight="1">
      <c r="B78" s="47"/>
      <c r="C78" s="48"/>
      <c r="D78" s="4"/>
      <c r="E78" s="4"/>
      <c r="F78" s="4"/>
      <c r="G78" s="4"/>
      <c r="H78" s="4"/>
      <c r="I78" s="4"/>
      <c r="J78" s="4"/>
      <c r="K78" s="4"/>
    </row>
    <row r="79" spans="2:11" s="46" customFormat="1" ht="12.75" customHeight="1">
      <c r="B79" s="47"/>
      <c r="C79" s="48"/>
      <c r="D79" s="4"/>
      <c r="E79" s="4"/>
      <c r="F79" s="4"/>
      <c r="G79" s="4"/>
      <c r="H79" s="4"/>
      <c r="I79" s="4"/>
      <c r="J79" s="4"/>
      <c r="K79" s="4"/>
    </row>
    <row r="80" spans="2:11" s="46" customFormat="1" ht="12.75" customHeight="1">
      <c r="B80" s="47"/>
      <c r="C80" s="48"/>
      <c r="D80" s="4"/>
      <c r="E80" s="4"/>
      <c r="F80" s="4"/>
      <c r="G80" s="4"/>
      <c r="H80" s="4"/>
      <c r="I80" s="4"/>
      <c r="J80" s="4"/>
      <c r="K80" s="4"/>
    </row>
    <row r="81" spans="2:11" s="46" customFormat="1" ht="12.75" customHeight="1">
      <c r="B81" s="47"/>
      <c r="C81" s="48"/>
      <c r="D81" s="4"/>
      <c r="E81" s="4"/>
      <c r="F81" s="4"/>
      <c r="G81" s="4"/>
      <c r="H81" s="4"/>
      <c r="I81" s="4"/>
      <c r="J81" s="4"/>
      <c r="K81" s="4"/>
    </row>
    <row r="82" spans="2:11" s="46" customFormat="1" ht="12.75" customHeight="1">
      <c r="B82" s="47"/>
      <c r="C82" s="48"/>
      <c r="D82" s="4"/>
      <c r="E82" s="4"/>
      <c r="F82" s="4"/>
      <c r="G82" s="4"/>
      <c r="H82" s="4"/>
      <c r="I82" s="4"/>
      <c r="J82" s="4"/>
      <c r="K82" s="4"/>
    </row>
    <row r="83" spans="2:11" s="46" customFormat="1" ht="12.75" customHeight="1">
      <c r="B83" s="47"/>
      <c r="C83" s="48"/>
      <c r="D83" s="4"/>
      <c r="E83" s="4"/>
      <c r="F83" s="4"/>
      <c r="G83" s="4"/>
      <c r="H83" s="4"/>
      <c r="I83" s="4"/>
      <c r="J83" s="4"/>
      <c r="K83" s="4"/>
    </row>
    <row r="84" spans="2:11" s="46" customFormat="1" ht="12.75" customHeight="1">
      <c r="B84" s="47"/>
      <c r="C84" s="48"/>
      <c r="D84" s="4"/>
      <c r="E84" s="4"/>
      <c r="F84" s="4"/>
      <c r="G84" s="4"/>
      <c r="H84" s="4"/>
      <c r="I84" s="4"/>
      <c r="J84" s="4"/>
      <c r="K84" s="4"/>
    </row>
    <row r="85" spans="2:11" s="46" customFormat="1" ht="12.75" customHeight="1">
      <c r="B85" s="47"/>
      <c r="C85" s="48"/>
      <c r="D85" s="4"/>
      <c r="E85" s="4"/>
      <c r="F85" s="4"/>
      <c r="G85" s="4"/>
      <c r="H85" s="4"/>
      <c r="I85" s="4"/>
      <c r="J85" s="4"/>
      <c r="K85" s="4"/>
    </row>
    <row r="86" spans="2:11" s="46" customFormat="1" ht="12.75" customHeight="1">
      <c r="B86" s="47"/>
      <c r="C86" s="48"/>
      <c r="D86" s="4"/>
      <c r="E86" s="4"/>
      <c r="F86" s="4"/>
      <c r="G86" s="4"/>
      <c r="H86" s="4"/>
      <c r="I86" s="4"/>
      <c r="J86" s="4"/>
      <c r="K86" s="4"/>
    </row>
    <row r="87" spans="2:11" s="46" customFormat="1" ht="12.75" customHeight="1">
      <c r="B87" s="47"/>
      <c r="C87" s="48"/>
      <c r="D87" s="4"/>
      <c r="E87" s="4"/>
      <c r="F87" s="4"/>
      <c r="G87" s="4"/>
      <c r="H87" s="4"/>
      <c r="I87" s="4"/>
      <c r="J87" s="4"/>
      <c r="K87" s="4"/>
    </row>
    <row r="88" spans="2:11" s="46" customFormat="1" ht="12.75" customHeight="1">
      <c r="B88" s="47"/>
      <c r="C88" s="48"/>
      <c r="D88" s="4"/>
      <c r="E88" s="4"/>
      <c r="F88" s="4"/>
      <c r="G88" s="4"/>
      <c r="H88" s="4"/>
      <c r="I88" s="4"/>
      <c r="J88" s="4"/>
      <c r="K88" s="4"/>
    </row>
    <row r="89" spans="2:11" s="46" customFormat="1" ht="12.75" customHeight="1">
      <c r="B89" s="47"/>
      <c r="C89" s="48"/>
      <c r="D89" s="4"/>
      <c r="E89" s="4"/>
      <c r="F89" s="4"/>
      <c r="G89" s="4"/>
      <c r="H89" s="4"/>
      <c r="I89" s="4"/>
      <c r="J89" s="4"/>
      <c r="K89" s="4"/>
    </row>
    <row r="90" spans="2:11" s="46" customFormat="1" ht="12.75" customHeight="1">
      <c r="B90" s="47"/>
      <c r="C90" s="48"/>
      <c r="D90" s="4"/>
      <c r="E90" s="4"/>
      <c r="F90" s="4"/>
      <c r="G90" s="4"/>
      <c r="H90" s="4"/>
      <c r="I90" s="4"/>
      <c r="J90" s="4"/>
      <c r="K90" s="4"/>
    </row>
    <row r="91" spans="2:11" s="46" customFormat="1" ht="12.75" customHeight="1">
      <c r="B91" s="47"/>
      <c r="C91" s="48"/>
      <c r="D91" s="4"/>
      <c r="E91" s="4"/>
      <c r="F91" s="4"/>
      <c r="G91" s="4"/>
      <c r="H91" s="4"/>
      <c r="I91" s="4"/>
      <c r="J91" s="4"/>
      <c r="K91" s="4"/>
    </row>
    <row r="92" spans="2:11" s="46" customFormat="1" ht="12.75" customHeight="1">
      <c r="B92" s="47"/>
      <c r="C92" s="48"/>
      <c r="D92" s="4"/>
      <c r="E92" s="4"/>
      <c r="F92" s="4"/>
      <c r="G92" s="4"/>
      <c r="H92" s="4"/>
      <c r="I92" s="4"/>
      <c r="J92" s="4"/>
      <c r="K92" s="4"/>
    </row>
    <row r="93" spans="2:11" s="46" customFormat="1" ht="12.75" customHeight="1">
      <c r="B93" s="47"/>
      <c r="C93" s="48"/>
      <c r="D93" s="4"/>
      <c r="E93" s="4"/>
      <c r="F93" s="4"/>
      <c r="G93" s="4"/>
      <c r="H93" s="4"/>
      <c r="I93" s="4"/>
      <c r="J93" s="4"/>
      <c r="K93" s="4"/>
    </row>
    <row r="94" spans="2:11" s="46" customFormat="1" ht="12.75" customHeight="1">
      <c r="B94" s="47"/>
      <c r="C94" s="48"/>
      <c r="D94" s="4"/>
      <c r="E94" s="4"/>
      <c r="F94" s="4"/>
      <c r="G94" s="4"/>
      <c r="H94" s="4"/>
      <c r="I94" s="4"/>
      <c r="J94" s="4"/>
      <c r="K94" s="4"/>
    </row>
    <row r="95" spans="2:11" s="46" customFormat="1" ht="12.75" customHeight="1">
      <c r="B95" s="47"/>
      <c r="C95" s="48"/>
      <c r="D95" s="4"/>
      <c r="E95" s="4"/>
      <c r="F95" s="4"/>
      <c r="G95" s="4"/>
      <c r="H95" s="4"/>
      <c r="I95" s="4"/>
      <c r="J95" s="4"/>
      <c r="K95" s="4"/>
    </row>
    <row r="96" spans="2:11" s="46" customFormat="1" ht="12.75" customHeight="1">
      <c r="B96" s="47"/>
      <c r="C96" s="48"/>
      <c r="D96" s="4"/>
      <c r="E96" s="4"/>
      <c r="F96" s="4"/>
      <c r="G96" s="4"/>
      <c r="H96" s="4"/>
      <c r="I96" s="4"/>
      <c r="J96" s="4"/>
      <c r="K96" s="4"/>
    </row>
    <row r="97" spans="2:11" s="46" customFormat="1" ht="12.75" customHeight="1">
      <c r="B97" s="47"/>
      <c r="C97" s="48"/>
      <c r="D97" s="4"/>
      <c r="E97" s="4"/>
      <c r="F97" s="4"/>
      <c r="G97" s="4"/>
      <c r="H97" s="4"/>
      <c r="I97" s="4"/>
      <c r="J97" s="4"/>
      <c r="K97" s="4"/>
    </row>
    <row r="98" spans="2:11" s="46" customFormat="1" ht="12.75" customHeight="1">
      <c r="B98" s="47"/>
      <c r="C98" s="48"/>
      <c r="D98" s="4"/>
      <c r="E98" s="4"/>
      <c r="F98" s="4"/>
      <c r="G98" s="4"/>
      <c r="H98" s="4"/>
      <c r="I98" s="4"/>
      <c r="J98" s="4"/>
      <c r="K98" s="4"/>
    </row>
    <row r="99" spans="2:11" s="46" customFormat="1" ht="12.75" customHeight="1">
      <c r="B99" s="47"/>
      <c r="C99" s="48"/>
      <c r="D99" s="4"/>
      <c r="E99" s="4"/>
      <c r="F99" s="4"/>
      <c r="G99" s="4"/>
      <c r="H99" s="4"/>
      <c r="I99" s="4"/>
      <c r="J99" s="4"/>
      <c r="K99" s="4"/>
    </row>
    <row r="100" spans="2:11" s="46" customFormat="1" ht="12.75" customHeight="1">
      <c r="B100" s="47"/>
      <c r="C100" s="48"/>
      <c r="D100" s="4"/>
      <c r="E100" s="4"/>
      <c r="F100" s="4"/>
      <c r="G100" s="4"/>
      <c r="H100" s="4"/>
      <c r="I100" s="4"/>
      <c r="J100" s="4"/>
      <c r="K100" s="4"/>
    </row>
    <row r="101" spans="2:11" s="46" customFormat="1" ht="12.75" customHeight="1">
      <c r="B101" s="47"/>
      <c r="C101" s="48"/>
      <c r="D101" s="4"/>
      <c r="E101" s="4"/>
      <c r="F101" s="4"/>
      <c r="G101" s="4"/>
      <c r="H101" s="4"/>
      <c r="I101" s="4"/>
      <c r="J101" s="4"/>
      <c r="K101" s="4"/>
    </row>
    <row r="102" spans="2:11" s="46" customFormat="1" ht="12.75" customHeight="1">
      <c r="B102" s="47"/>
      <c r="C102" s="48"/>
      <c r="D102" s="4"/>
      <c r="E102" s="4"/>
      <c r="F102" s="4"/>
      <c r="G102" s="4"/>
      <c r="H102" s="4"/>
      <c r="I102" s="4"/>
      <c r="J102" s="4"/>
      <c r="K102" s="4"/>
    </row>
    <row r="103" spans="2:11" s="46" customFormat="1" ht="12.75" customHeight="1">
      <c r="B103" s="47"/>
      <c r="C103" s="48"/>
      <c r="D103" s="4"/>
      <c r="E103" s="4"/>
      <c r="F103" s="4"/>
      <c r="G103" s="4"/>
      <c r="H103" s="4"/>
      <c r="I103" s="4"/>
      <c r="J103" s="4"/>
      <c r="K103" s="4"/>
    </row>
    <row r="104" spans="2:11" s="46" customFormat="1" ht="12.75" customHeight="1">
      <c r="B104" s="47"/>
      <c r="C104" s="48"/>
      <c r="D104" s="4"/>
      <c r="E104" s="4"/>
      <c r="F104" s="4"/>
      <c r="G104" s="4"/>
      <c r="H104" s="4"/>
      <c r="I104" s="4"/>
      <c r="J104" s="4"/>
      <c r="K104" s="4"/>
    </row>
    <row r="105" spans="2:11" s="46" customFormat="1" ht="12.75" customHeight="1">
      <c r="B105" s="47"/>
      <c r="C105" s="48"/>
      <c r="D105" s="4"/>
      <c r="E105" s="4"/>
      <c r="F105" s="4"/>
      <c r="G105" s="4"/>
      <c r="H105" s="4"/>
      <c r="I105" s="4"/>
      <c r="J105" s="4"/>
      <c r="K105" s="4"/>
    </row>
    <row r="106" spans="2:11" s="46" customFormat="1" ht="12.75" customHeight="1">
      <c r="B106" s="47"/>
      <c r="C106" s="48"/>
      <c r="D106" s="4"/>
      <c r="E106" s="4"/>
      <c r="F106" s="4"/>
      <c r="G106" s="4"/>
      <c r="H106" s="4"/>
      <c r="I106" s="4"/>
      <c r="J106" s="4"/>
      <c r="K106" s="4"/>
    </row>
    <row r="107" spans="2:11" s="46" customFormat="1" ht="12.75" customHeight="1">
      <c r="B107" s="47"/>
      <c r="C107" s="48"/>
      <c r="D107" s="4"/>
      <c r="E107" s="4"/>
      <c r="F107" s="4"/>
      <c r="G107" s="4"/>
      <c r="H107" s="4"/>
      <c r="I107" s="4"/>
      <c r="J107" s="4"/>
      <c r="K107" s="4"/>
    </row>
    <row r="108" spans="2:11" s="46" customFormat="1" ht="12.75" customHeight="1">
      <c r="B108" s="47"/>
      <c r="C108" s="48"/>
      <c r="D108" s="4"/>
      <c r="E108" s="4"/>
      <c r="F108" s="4"/>
      <c r="G108" s="4"/>
      <c r="H108" s="4"/>
      <c r="I108" s="4"/>
      <c r="J108" s="4"/>
      <c r="K108" s="4"/>
    </row>
    <row r="109" spans="2:11" s="46" customFormat="1" ht="12.75" customHeight="1">
      <c r="B109" s="47"/>
      <c r="C109" s="48"/>
      <c r="D109" s="4"/>
      <c r="E109" s="4"/>
      <c r="F109" s="4"/>
      <c r="G109" s="4"/>
      <c r="H109" s="4"/>
      <c r="I109" s="4"/>
      <c r="J109" s="4"/>
      <c r="K109" s="4"/>
    </row>
    <row r="110" spans="2:11" s="46" customFormat="1" ht="12.75" customHeight="1">
      <c r="B110" s="47"/>
      <c r="C110" s="48"/>
      <c r="D110" s="4"/>
      <c r="E110" s="4"/>
      <c r="F110" s="4"/>
      <c r="G110" s="4"/>
      <c r="H110" s="4"/>
      <c r="I110" s="4"/>
      <c r="J110" s="4"/>
      <c r="K110" s="4"/>
    </row>
    <row r="111" spans="2:11" s="46" customFormat="1" ht="12.75" customHeight="1">
      <c r="B111" s="47"/>
      <c r="C111" s="48"/>
      <c r="D111" s="4"/>
      <c r="E111" s="4"/>
      <c r="F111" s="4"/>
      <c r="G111" s="4"/>
      <c r="H111" s="4"/>
      <c r="I111" s="4"/>
      <c r="J111" s="4"/>
      <c r="K111" s="4"/>
    </row>
    <row r="112" spans="2:11" s="46" customFormat="1" ht="12.75" customHeight="1">
      <c r="B112" s="47"/>
      <c r="C112" s="48"/>
      <c r="D112" s="4"/>
      <c r="E112" s="4"/>
      <c r="F112" s="4"/>
      <c r="G112" s="4"/>
      <c r="H112" s="4"/>
      <c r="I112" s="4"/>
      <c r="J112" s="4"/>
      <c r="K112" s="4"/>
    </row>
    <row r="113" spans="2:11" s="46" customFormat="1" ht="12.75" customHeight="1">
      <c r="B113" s="47"/>
      <c r="C113" s="48"/>
      <c r="D113" s="4"/>
      <c r="E113" s="4"/>
      <c r="F113" s="4"/>
      <c r="G113" s="4"/>
      <c r="H113" s="4"/>
      <c r="I113" s="4"/>
      <c r="J113" s="4"/>
      <c r="K113" s="4"/>
    </row>
    <row r="114" spans="2:11" s="46" customFormat="1" ht="12.75" customHeight="1">
      <c r="B114" s="47"/>
      <c r="C114" s="48"/>
      <c r="D114" s="4"/>
      <c r="E114" s="4"/>
      <c r="F114" s="4"/>
      <c r="G114" s="4"/>
      <c r="H114" s="4"/>
      <c r="I114" s="4"/>
      <c r="J114" s="4"/>
      <c r="K114" s="4"/>
    </row>
    <row r="115" spans="2:11" s="46" customFormat="1" ht="12.75" customHeight="1">
      <c r="B115" s="47"/>
      <c r="C115" s="48"/>
      <c r="D115" s="4"/>
      <c r="E115" s="4"/>
      <c r="F115" s="4"/>
      <c r="G115" s="4"/>
      <c r="H115" s="4"/>
      <c r="I115" s="4"/>
      <c r="J115" s="4"/>
      <c r="K115" s="4"/>
    </row>
    <row r="116" spans="2:11" s="46" customFormat="1" ht="12.75" customHeight="1">
      <c r="B116" s="47"/>
      <c r="C116" s="48"/>
      <c r="D116" s="4"/>
      <c r="E116" s="4"/>
      <c r="F116" s="4"/>
      <c r="G116" s="4"/>
      <c r="H116" s="4"/>
      <c r="I116" s="4"/>
      <c r="J116" s="4"/>
      <c r="K116" s="4"/>
    </row>
    <row r="117" spans="2:11" s="46" customFormat="1" ht="12.75" customHeight="1">
      <c r="B117" s="47"/>
      <c r="C117" s="48"/>
      <c r="D117" s="4"/>
      <c r="E117" s="4"/>
      <c r="F117" s="4"/>
      <c r="G117" s="4"/>
      <c r="H117" s="4"/>
      <c r="I117" s="4"/>
      <c r="J117" s="4"/>
      <c r="K117" s="4"/>
    </row>
    <row r="118" spans="2:11" s="46" customFormat="1" ht="12.75" customHeight="1">
      <c r="B118" s="47"/>
      <c r="C118" s="48"/>
      <c r="D118" s="4"/>
      <c r="E118" s="4"/>
      <c r="F118" s="4"/>
      <c r="G118" s="4"/>
      <c r="H118" s="4"/>
      <c r="I118" s="4"/>
      <c r="J118" s="4"/>
      <c r="K118" s="4"/>
    </row>
    <row r="119" spans="2:11" s="46" customFormat="1" ht="12.75" customHeight="1">
      <c r="B119" s="47"/>
      <c r="C119" s="48"/>
      <c r="D119" s="4"/>
      <c r="E119" s="4"/>
      <c r="F119" s="4"/>
      <c r="G119" s="4"/>
      <c r="H119" s="4"/>
      <c r="I119" s="4"/>
      <c r="J119" s="4"/>
      <c r="K119" s="4"/>
    </row>
    <row r="120" spans="2:11" s="46" customFormat="1" ht="12.75" customHeight="1">
      <c r="B120" s="47"/>
      <c r="C120" s="48"/>
      <c r="D120" s="4"/>
      <c r="E120" s="4"/>
      <c r="F120" s="4"/>
      <c r="G120" s="4"/>
      <c r="H120" s="4"/>
      <c r="I120" s="4"/>
      <c r="J120" s="4"/>
      <c r="K120" s="4"/>
    </row>
    <row r="121" spans="2:11" s="46" customFormat="1" ht="12.75" customHeight="1">
      <c r="B121" s="47"/>
      <c r="C121" s="48"/>
      <c r="D121" s="4"/>
      <c r="E121" s="4"/>
      <c r="F121" s="4"/>
      <c r="G121" s="4"/>
      <c r="H121" s="4"/>
      <c r="I121" s="4"/>
      <c r="J121" s="4"/>
      <c r="K121" s="4"/>
    </row>
    <row r="122" spans="2:11" s="46" customFormat="1" ht="12.75" customHeight="1">
      <c r="B122" s="47"/>
      <c r="C122" s="48"/>
      <c r="D122" s="4"/>
      <c r="E122" s="4"/>
      <c r="F122" s="4"/>
      <c r="G122" s="4"/>
      <c r="H122" s="4"/>
      <c r="I122" s="4"/>
      <c r="J122" s="4"/>
      <c r="K122" s="4"/>
    </row>
    <row r="123" spans="2:11" s="46" customFormat="1" ht="12.75" customHeight="1">
      <c r="B123" s="47"/>
      <c r="C123" s="48"/>
      <c r="D123" s="4"/>
      <c r="E123" s="4"/>
      <c r="F123" s="4"/>
      <c r="G123" s="4"/>
      <c r="H123" s="4"/>
      <c r="I123" s="4"/>
      <c r="J123" s="4"/>
      <c r="K123" s="4"/>
    </row>
  </sheetData>
  <mergeCells count="55">
    <mergeCell ref="J16:K16"/>
    <mergeCell ref="C1:F1"/>
    <mergeCell ref="J2:K2"/>
    <mergeCell ref="J4:K4"/>
    <mergeCell ref="F5:H5"/>
    <mergeCell ref="D6:E6"/>
    <mergeCell ref="F6:G6"/>
    <mergeCell ref="H6:I6"/>
    <mergeCell ref="D7:E7"/>
    <mergeCell ref="F7:G7"/>
    <mergeCell ref="H7:I7"/>
    <mergeCell ref="A14:J14"/>
    <mergeCell ref="E15:F15"/>
    <mergeCell ref="J28:K2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B40:E40"/>
    <mergeCell ref="J40:K40"/>
    <mergeCell ref="J29:K29"/>
    <mergeCell ref="J30:K30"/>
    <mergeCell ref="J31:K31"/>
    <mergeCell ref="J32:K32"/>
    <mergeCell ref="J33:K33"/>
    <mergeCell ref="J34:K34"/>
    <mergeCell ref="J35:K35"/>
    <mergeCell ref="B36:E36"/>
    <mergeCell ref="J36:K36"/>
    <mergeCell ref="J38:K38"/>
    <mergeCell ref="J39:K39"/>
    <mergeCell ref="B42:E42"/>
    <mergeCell ref="J42:K42"/>
    <mergeCell ref="B44:E44"/>
    <mergeCell ref="J44:K44"/>
    <mergeCell ref="B46:E46"/>
    <mergeCell ref="J46:K46"/>
    <mergeCell ref="J48:K48"/>
    <mergeCell ref="B49:E49"/>
    <mergeCell ref="J49:K49"/>
    <mergeCell ref="J51:K51"/>
    <mergeCell ref="B52:E52"/>
    <mergeCell ref="J52:K52"/>
    <mergeCell ref="C53:E53"/>
    <mergeCell ref="G53:H53"/>
    <mergeCell ref="J53:K53"/>
    <mergeCell ref="B56:K56"/>
    <mergeCell ref="B57:K57"/>
  </mergeCells>
  <conditionalFormatting sqref="D25:D31">
    <cfRule type="cellIs" dxfId="4" priority="2" operator="equal">
      <formula>0</formula>
    </cfRule>
  </conditionalFormatting>
  <conditionalFormatting sqref="D10:K13">
    <cfRule type="cellIs" dxfId="3" priority="3" operator="equal">
      <formula>0</formula>
    </cfRule>
  </conditionalFormatting>
  <conditionalFormatting sqref="H18:H51">
    <cfRule type="cellIs" dxfId="2" priority="4" operator="equal">
      <formula>100</formula>
    </cfRule>
  </conditionalFormatting>
  <conditionalFormatting sqref="J8">
    <cfRule type="cellIs" dxfId="1" priority="5" operator="notEqual">
      <formula>$D$8</formula>
    </cfRule>
  </conditionalFormatting>
  <conditionalFormatting sqref="M1">
    <cfRule type="cellIs" dxfId="0" priority="1" operator="equal">
      <formula>"Nomales, ja nav bortu!"</formula>
    </cfRule>
  </conditionalFormatting>
  <pageMargins left="0.43307086614173229" right="0.31496062992125984" top="0.74803149606299213" bottom="0.74803149606299213" header="0.31496062992125984" footer="0.31496062992125984"/>
  <pageSetup paperSize="9" fitToHeight="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27D2C-6104-4263-BC3A-2F939993E32E}">
  <dimension ref="A1:V123"/>
  <sheetViews>
    <sheetView showGridLines="0" zoomScale="115" zoomScaleNormal="115" workbookViewId="0">
      <selection activeCell="A4" sqref="A4"/>
    </sheetView>
  </sheetViews>
  <sheetFormatPr defaultRowHeight="12.75" customHeight="1"/>
  <cols>
    <col min="1" max="1" width="5" style="46" customWidth="1"/>
    <col min="2" max="2" width="19.5703125" style="47" customWidth="1"/>
    <col min="3" max="3" width="6.42578125" style="48" customWidth="1"/>
    <col min="4" max="4" width="8.5703125" style="4" customWidth="1"/>
    <col min="5" max="5" width="7.42578125" style="4" customWidth="1"/>
    <col min="6" max="6" width="9.140625" style="4"/>
    <col min="7" max="7" width="7.42578125" style="4" customWidth="1"/>
    <col min="8" max="8" width="8.5703125" style="4" customWidth="1"/>
    <col min="9" max="9" width="9.140625" style="4" customWidth="1"/>
    <col min="10" max="10" width="8.42578125" style="4" customWidth="1"/>
    <col min="11" max="11" width="7" style="4" customWidth="1"/>
    <col min="12" max="12" width="4.5703125" style="4" customWidth="1"/>
    <col min="13" max="14" width="9.140625" style="4"/>
    <col min="15" max="15" width="4.85546875" style="4" customWidth="1"/>
    <col min="16" max="16" width="7.85546875" style="4" customWidth="1"/>
    <col min="17" max="17" width="5" style="4" customWidth="1"/>
    <col min="18" max="18" width="7.85546875" style="4" customWidth="1"/>
    <col min="19" max="19" width="4.85546875" style="4" customWidth="1"/>
    <col min="20" max="20" width="7.7109375" style="4" customWidth="1"/>
    <col min="21" max="21" width="4.85546875" style="4" customWidth="1"/>
    <col min="22" max="22" width="7.7109375" style="4" customWidth="1"/>
    <col min="23" max="16384" width="9.140625" style="4"/>
  </cols>
  <sheetData>
    <row r="1" spans="1:22" ht="12.75" customHeight="1">
      <c r="A1" s="2"/>
      <c r="B1" s="3" t="s">
        <v>140</v>
      </c>
      <c r="C1" s="166" t="s">
        <v>144</v>
      </c>
      <c r="D1" s="166"/>
      <c r="E1" s="166"/>
      <c r="F1" s="166"/>
      <c r="G1" s="2"/>
      <c r="H1" s="2"/>
      <c r="I1" s="2"/>
      <c r="J1" s="2"/>
      <c r="K1" s="103">
        <f>J2</f>
        <v>9746</v>
      </c>
      <c r="M1" s="135" t="str">
        <f>IF(K10&lt;&gt;0,"Nomales, ja nav bortu!","")</f>
        <v/>
      </c>
    </row>
    <row r="2" spans="1:22" ht="12.75" customHeight="1">
      <c r="A2" s="5"/>
      <c r="B2" s="3" t="s">
        <v>141</v>
      </c>
      <c r="C2" s="71" t="s">
        <v>145</v>
      </c>
      <c r="D2" s="72"/>
      <c r="E2" s="72"/>
      <c r="F2" s="6"/>
      <c r="G2" s="2"/>
      <c r="H2" s="7"/>
      <c r="I2" s="8" t="s">
        <v>55</v>
      </c>
      <c r="J2" s="167">
        <f>I53</f>
        <v>9746</v>
      </c>
      <c r="K2" s="167"/>
    </row>
    <row r="3" spans="1:22" ht="6" customHeight="1" thickBot="1">
      <c r="A3" s="9"/>
      <c r="B3" s="5"/>
      <c r="C3" s="10"/>
      <c r="D3" s="11"/>
      <c r="E3" s="11"/>
      <c r="F3" s="11"/>
      <c r="G3" s="11"/>
      <c r="H3" s="11"/>
      <c r="I3" s="11"/>
      <c r="J3" s="11"/>
    </row>
    <row r="4" spans="1:22" ht="12.75" customHeight="1">
      <c r="A4" s="92">
        <v>1</v>
      </c>
      <c r="B4" s="93" t="s">
        <v>0</v>
      </c>
      <c r="C4" s="90"/>
      <c r="D4" s="90"/>
      <c r="E4" s="90"/>
      <c r="F4" s="90"/>
      <c r="G4" s="90"/>
      <c r="H4" s="90"/>
      <c r="I4" s="91"/>
      <c r="J4" s="168" t="s">
        <v>1</v>
      </c>
      <c r="K4" s="169"/>
      <c r="M4" s="104" t="s">
        <v>110</v>
      </c>
      <c r="N4" s="130">
        <f>I53</f>
        <v>9746</v>
      </c>
      <c r="O4" s="104" t="s">
        <v>119</v>
      </c>
      <c r="P4" s="130">
        <f>I38</f>
        <v>0</v>
      </c>
      <c r="Q4" s="104" t="s">
        <v>120</v>
      </c>
      <c r="R4" s="130">
        <f>I44</f>
        <v>0</v>
      </c>
      <c r="S4" s="104" t="s">
        <v>121</v>
      </c>
      <c r="T4" s="130">
        <f>I42</f>
        <v>1790</v>
      </c>
      <c r="U4" s="4" t="s">
        <v>122</v>
      </c>
      <c r="V4" s="130">
        <f>I46</f>
        <v>0</v>
      </c>
    </row>
    <row r="5" spans="1:22" ht="12.75" customHeight="1" thickBot="1">
      <c r="A5" s="12" t="s">
        <v>42</v>
      </c>
      <c r="B5" s="69" t="s">
        <v>82</v>
      </c>
      <c r="C5" s="13">
        <v>0.08</v>
      </c>
      <c r="D5" s="14" t="s">
        <v>2</v>
      </c>
      <c r="E5" s="13"/>
      <c r="F5" s="170" t="s">
        <v>80</v>
      </c>
      <c r="G5" s="171"/>
      <c r="H5" s="171"/>
      <c r="I5" s="74">
        <f>J8</f>
        <v>0.08</v>
      </c>
      <c r="J5" s="15" t="s">
        <v>46</v>
      </c>
      <c r="K5" s="16" t="s">
        <v>60</v>
      </c>
    </row>
    <row r="6" spans="1:22" ht="12" customHeight="1" thickTop="1">
      <c r="A6" s="17" t="s">
        <v>41</v>
      </c>
      <c r="B6" s="18" t="s">
        <v>39</v>
      </c>
      <c r="C6" s="19"/>
      <c r="D6" s="172">
        <v>80520021729</v>
      </c>
      <c r="E6" s="173"/>
      <c r="F6" s="174"/>
      <c r="G6" s="175"/>
      <c r="H6" s="175"/>
      <c r="I6" s="176"/>
      <c r="J6" s="94"/>
      <c r="K6" s="95"/>
    </row>
    <row r="7" spans="1:22" ht="12" customHeight="1">
      <c r="A7" s="20" t="s">
        <v>43</v>
      </c>
      <c r="B7" s="21" t="s">
        <v>36</v>
      </c>
      <c r="C7" s="19"/>
      <c r="D7" s="177">
        <v>80520021729</v>
      </c>
      <c r="E7" s="178"/>
      <c r="F7" s="179"/>
      <c r="G7" s="180"/>
      <c r="H7" s="180"/>
      <c r="I7" s="181"/>
      <c r="J7" s="96"/>
      <c r="K7" s="97"/>
      <c r="L7" s="49"/>
      <c r="M7" s="1"/>
      <c r="N7" s="1"/>
      <c r="O7" s="1"/>
    </row>
    <row r="8" spans="1:22" ht="12" customHeight="1">
      <c r="A8" s="20" t="s">
        <v>44</v>
      </c>
      <c r="B8" s="21" t="s">
        <v>81</v>
      </c>
      <c r="C8" s="22" t="s">
        <v>2</v>
      </c>
      <c r="D8" s="26">
        <f>SUM(D10:D13)</f>
        <v>0.08</v>
      </c>
      <c r="E8" s="23"/>
      <c r="F8" s="52"/>
      <c r="G8" s="67"/>
      <c r="H8" s="67"/>
      <c r="I8" s="53"/>
      <c r="J8" s="132">
        <f>SUM(J10:J13)</f>
        <v>0.08</v>
      </c>
      <c r="K8" s="98">
        <f>SUM(K10:K13)</f>
        <v>340</v>
      </c>
    </row>
    <row r="9" spans="1:22" ht="12" customHeight="1">
      <c r="A9" s="20" t="s">
        <v>45</v>
      </c>
      <c r="B9" s="21" t="s">
        <v>40</v>
      </c>
      <c r="C9" s="24"/>
      <c r="D9" s="25" t="s">
        <v>46</v>
      </c>
      <c r="E9" s="26" t="s">
        <v>60</v>
      </c>
      <c r="F9" s="52"/>
      <c r="G9" s="67"/>
      <c r="H9" s="67"/>
      <c r="I9" s="53"/>
      <c r="J9" s="133"/>
      <c r="K9" s="136"/>
    </row>
    <row r="10" spans="1:22" ht="12" customHeight="1">
      <c r="A10" s="20"/>
      <c r="B10" s="21"/>
      <c r="C10" s="50" t="s">
        <v>69</v>
      </c>
      <c r="D10" s="24"/>
      <c r="E10" s="27">
        <f>D18+D19+D20+D24</f>
        <v>0</v>
      </c>
      <c r="F10" s="52"/>
      <c r="G10" s="67"/>
      <c r="H10" s="67"/>
      <c r="I10" s="53"/>
      <c r="J10" s="134">
        <f>D10</f>
        <v>0</v>
      </c>
      <c r="K10" s="70">
        <f t="shared" ref="J10:K13" si="0">E10</f>
        <v>0</v>
      </c>
    </row>
    <row r="11" spans="1:22" ht="12" customHeight="1">
      <c r="A11" s="20"/>
      <c r="B11" s="21"/>
      <c r="C11" s="50" t="s">
        <v>72</v>
      </c>
      <c r="D11" s="131">
        <v>0.04</v>
      </c>
      <c r="E11" s="27">
        <f>D21</f>
        <v>220</v>
      </c>
      <c r="F11" s="52"/>
      <c r="G11" s="67"/>
      <c r="H11" s="67"/>
      <c r="I11" s="53"/>
      <c r="J11" s="134">
        <f t="shared" si="0"/>
        <v>0.04</v>
      </c>
      <c r="K11" s="70">
        <f t="shared" si="0"/>
        <v>220</v>
      </c>
    </row>
    <row r="12" spans="1:22" ht="12" customHeight="1">
      <c r="A12" s="20"/>
      <c r="B12" s="21"/>
      <c r="C12" s="50" t="s">
        <v>3</v>
      </c>
      <c r="D12" s="131"/>
      <c r="E12" s="28">
        <f>D22+D23</f>
        <v>0</v>
      </c>
      <c r="F12" s="52"/>
      <c r="G12" s="67"/>
      <c r="H12" s="67"/>
      <c r="I12" s="53"/>
      <c r="J12" s="134">
        <f t="shared" si="0"/>
        <v>0</v>
      </c>
      <c r="K12" s="70">
        <f t="shared" si="0"/>
        <v>0</v>
      </c>
    </row>
    <row r="13" spans="1:22" ht="12" customHeight="1" thickBot="1">
      <c r="A13" s="20"/>
      <c r="B13" s="21"/>
      <c r="C13" s="51" t="s">
        <v>37</v>
      </c>
      <c r="D13" s="131">
        <v>0.04</v>
      </c>
      <c r="E13" s="28">
        <f>D32</f>
        <v>120</v>
      </c>
      <c r="F13" s="52"/>
      <c r="G13" s="67"/>
      <c r="H13" s="68"/>
      <c r="I13" s="54"/>
      <c r="J13" s="134">
        <f t="shared" si="0"/>
        <v>0.04</v>
      </c>
      <c r="K13" s="70">
        <f t="shared" si="0"/>
        <v>120</v>
      </c>
    </row>
    <row r="14" spans="1:22" ht="4.5" customHeight="1" thickBot="1">
      <c r="A14" s="182"/>
      <c r="B14" s="183"/>
      <c r="C14" s="183"/>
      <c r="D14" s="183"/>
      <c r="E14" s="183"/>
      <c r="F14" s="183"/>
      <c r="G14" s="183"/>
      <c r="H14" s="183"/>
      <c r="I14" s="183"/>
      <c r="J14" s="183"/>
      <c r="K14" s="29"/>
    </row>
    <row r="15" spans="1:22" ht="12.75" customHeight="1">
      <c r="A15" s="92">
        <v>2</v>
      </c>
      <c r="B15" s="90" t="s">
        <v>68</v>
      </c>
      <c r="C15" s="90"/>
      <c r="D15" s="90"/>
      <c r="E15" s="184">
        <f>D7</f>
        <v>80520021729</v>
      </c>
      <c r="F15" s="185"/>
      <c r="G15" s="90"/>
      <c r="H15" s="90"/>
      <c r="I15" s="90"/>
      <c r="J15" s="90"/>
      <c r="K15" s="91"/>
    </row>
    <row r="16" spans="1:22" ht="22.5" customHeight="1">
      <c r="A16" s="30" t="s">
        <v>4</v>
      </c>
      <c r="B16" s="73" t="s">
        <v>5</v>
      </c>
      <c r="C16" s="73" t="s">
        <v>54</v>
      </c>
      <c r="D16" s="31" t="s">
        <v>6</v>
      </c>
      <c r="E16" s="32" t="s">
        <v>57</v>
      </c>
      <c r="F16" s="32" t="s">
        <v>58</v>
      </c>
      <c r="G16" s="32" t="s">
        <v>59</v>
      </c>
      <c r="H16" s="32" t="s">
        <v>56</v>
      </c>
      <c r="I16" s="32" t="s">
        <v>7</v>
      </c>
      <c r="J16" s="164" t="s">
        <v>8</v>
      </c>
      <c r="K16" s="165"/>
    </row>
    <row r="17" spans="1:12" ht="12.75" customHeight="1">
      <c r="A17" s="75" t="s">
        <v>47</v>
      </c>
      <c r="B17" s="76" t="s">
        <v>61</v>
      </c>
      <c r="C17" s="77"/>
      <c r="D17" s="78"/>
      <c r="E17" s="78"/>
      <c r="F17" s="78"/>
      <c r="G17" s="78"/>
      <c r="H17" s="78"/>
      <c r="I17" s="78"/>
      <c r="J17" s="162"/>
      <c r="K17" s="163"/>
    </row>
    <row r="18" spans="1:12" ht="12" customHeight="1">
      <c r="A18" s="33" t="s">
        <v>9</v>
      </c>
      <c r="B18" s="21" t="s">
        <v>10</v>
      </c>
      <c r="C18" s="34" t="s">
        <v>62</v>
      </c>
      <c r="D18" s="36"/>
      <c r="E18" s="100">
        <v>26.17</v>
      </c>
      <c r="F18" s="35">
        <f t="shared" ref="F18:F35" si="1">ROUND(D18*E18,2)</f>
        <v>0</v>
      </c>
      <c r="G18" s="36"/>
      <c r="H18" s="36">
        <f t="shared" ref="H18:H35" si="2">100-G18</f>
        <v>100</v>
      </c>
      <c r="I18" s="35">
        <f>ROUND(F18*H18/100,2)</f>
        <v>0</v>
      </c>
      <c r="J18" s="150"/>
      <c r="K18" s="151"/>
      <c r="L18" s="99"/>
    </row>
    <row r="19" spans="1:12" ht="12" customHeight="1">
      <c r="A19" s="33" t="s">
        <v>11</v>
      </c>
      <c r="B19" s="21" t="s">
        <v>12</v>
      </c>
      <c r="C19" s="34" t="s">
        <v>62</v>
      </c>
      <c r="D19" s="36"/>
      <c r="E19" s="100">
        <v>14.74</v>
      </c>
      <c r="F19" s="35">
        <f t="shared" si="1"/>
        <v>0</v>
      </c>
      <c r="G19" s="36"/>
      <c r="H19" s="36">
        <f t="shared" si="2"/>
        <v>100</v>
      </c>
      <c r="I19" s="35">
        <f t="shared" ref="I19:I35" si="3">ROUND(F19*H19/100,2)</f>
        <v>0</v>
      </c>
      <c r="J19" s="150"/>
      <c r="K19" s="151"/>
      <c r="L19" s="99"/>
    </row>
    <row r="20" spans="1:12" ht="12" customHeight="1">
      <c r="A20" s="33" t="s">
        <v>13</v>
      </c>
      <c r="B20" s="21" t="s">
        <v>14</v>
      </c>
      <c r="C20" s="34" t="s">
        <v>62</v>
      </c>
      <c r="D20" s="36"/>
      <c r="E20" s="100">
        <v>8.91</v>
      </c>
      <c r="F20" s="35">
        <f>ROUND(D20*E20,2)</f>
        <v>0</v>
      </c>
      <c r="G20" s="36"/>
      <c r="H20" s="36">
        <f t="shared" si="2"/>
        <v>100</v>
      </c>
      <c r="I20" s="35">
        <f t="shared" si="3"/>
        <v>0</v>
      </c>
      <c r="J20" s="150"/>
      <c r="K20" s="151"/>
      <c r="L20" s="99"/>
    </row>
    <row r="21" spans="1:12" ht="12" customHeight="1">
      <c r="A21" s="33" t="s">
        <v>15</v>
      </c>
      <c r="B21" s="21" t="s">
        <v>16</v>
      </c>
      <c r="C21" s="34" t="s">
        <v>62</v>
      </c>
      <c r="D21" s="36">
        <v>220</v>
      </c>
      <c r="E21" s="101">
        <v>22.82</v>
      </c>
      <c r="F21" s="35">
        <f>ROUND(D21*E21,2)</f>
        <v>5020.3999999999996</v>
      </c>
      <c r="G21" s="36">
        <v>10</v>
      </c>
      <c r="H21" s="36">
        <f t="shared" si="2"/>
        <v>90</v>
      </c>
      <c r="I21" s="35">
        <f t="shared" si="3"/>
        <v>4518.3599999999997</v>
      </c>
      <c r="J21" s="150"/>
      <c r="K21" s="151"/>
      <c r="L21" s="99"/>
    </row>
    <row r="22" spans="1:12" ht="12" customHeight="1">
      <c r="A22" s="33" t="s">
        <v>17</v>
      </c>
      <c r="B22" s="21" t="s">
        <v>18</v>
      </c>
      <c r="C22" s="34" t="s">
        <v>62</v>
      </c>
      <c r="D22" s="36"/>
      <c r="E22" s="100">
        <v>5.3</v>
      </c>
      <c r="F22" s="35">
        <f t="shared" si="1"/>
        <v>0</v>
      </c>
      <c r="G22" s="36"/>
      <c r="H22" s="36">
        <f t="shared" si="2"/>
        <v>100</v>
      </c>
      <c r="I22" s="35">
        <f t="shared" si="3"/>
        <v>0</v>
      </c>
      <c r="J22" s="150"/>
      <c r="K22" s="151"/>
      <c r="L22" s="99"/>
    </row>
    <row r="23" spans="1:12" ht="12" customHeight="1">
      <c r="A23" s="33" t="s">
        <v>19</v>
      </c>
      <c r="B23" s="21" t="s">
        <v>73</v>
      </c>
      <c r="C23" s="34" t="s">
        <v>62</v>
      </c>
      <c r="D23" s="36"/>
      <c r="E23" s="100">
        <v>2.12</v>
      </c>
      <c r="F23" s="35">
        <f>ROUND(D23*E23,2)</f>
        <v>0</v>
      </c>
      <c r="G23" s="36"/>
      <c r="H23" s="36">
        <f t="shared" si="2"/>
        <v>100</v>
      </c>
      <c r="I23" s="35">
        <f t="shared" si="3"/>
        <v>0</v>
      </c>
      <c r="J23" s="150"/>
      <c r="K23" s="151"/>
      <c r="L23" s="99"/>
    </row>
    <row r="24" spans="1:12" ht="12" customHeight="1">
      <c r="A24" s="33" t="s">
        <v>20</v>
      </c>
      <c r="B24" s="21" t="s">
        <v>74</v>
      </c>
      <c r="C24" s="34" t="s">
        <v>62</v>
      </c>
      <c r="D24" s="36"/>
      <c r="E24" s="102">
        <v>4.32</v>
      </c>
      <c r="F24" s="35">
        <f>ROUND(D24*E24,2)</f>
        <v>0</v>
      </c>
      <c r="G24" s="36"/>
      <c r="H24" s="36">
        <f t="shared" si="2"/>
        <v>100</v>
      </c>
      <c r="I24" s="35">
        <f t="shared" si="3"/>
        <v>0</v>
      </c>
      <c r="J24" s="150"/>
      <c r="K24" s="151"/>
      <c r="L24" s="99"/>
    </row>
    <row r="25" spans="1:12" ht="12" customHeight="1">
      <c r="A25" s="33" t="s">
        <v>21</v>
      </c>
      <c r="B25" s="21" t="s">
        <v>96</v>
      </c>
      <c r="C25" s="34" t="s">
        <v>62</v>
      </c>
      <c r="D25" s="36">
        <f t="shared" ref="D25:D31" si="4">D18</f>
        <v>0</v>
      </c>
      <c r="E25" s="102">
        <v>28.34</v>
      </c>
      <c r="F25" s="35">
        <f t="shared" ref="F25:F31" si="5">ROUND(D25*E25,2)</f>
        <v>0</v>
      </c>
      <c r="G25" s="36"/>
      <c r="H25" s="36">
        <f t="shared" si="2"/>
        <v>100</v>
      </c>
      <c r="I25" s="35">
        <f t="shared" si="3"/>
        <v>0</v>
      </c>
      <c r="J25" s="150"/>
      <c r="K25" s="151"/>
      <c r="L25" s="99"/>
    </row>
    <row r="26" spans="1:12" ht="12" customHeight="1">
      <c r="A26" s="33" t="s">
        <v>75</v>
      </c>
      <c r="B26" s="21" t="s">
        <v>97</v>
      </c>
      <c r="C26" s="34" t="s">
        <v>62</v>
      </c>
      <c r="D26" s="36">
        <f t="shared" si="4"/>
        <v>0</v>
      </c>
      <c r="E26" s="102">
        <v>16.13</v>
      </c>
      <c r="F26" s="35">
        <f t="shared" si="5"/>
        <v>0</v>
      </c>
      <c r="G26" s="36"/>
      <c r="H26" s="36">
        <f t="shared" si="2"/>
        <v>100</v>
      </c>
      <c r="I26" s="35">
        <f t="shared" si="3"/>
        <v>0</v>
      </c>
      <c r="J26" s="150"/>
      <c r="K26" s="151"/>
    </row>
    <row r="27" spans="1:12" ht="12" customHeight="1">
      <c r="A27" s="33" t="s">
        <v>76</v>
      </c>
      <c r="B27" s="21" t="s">
        <v>98</v>
      </c>
      <c r="C27" s="34" t="s">
        <v>62</v>
      </c>
      <c r="D27" s="36">
        <f t="shared" si="4"/>
        <v>0</v>
      </c>
      <c r="E27" s="102">
        <v>16.68</v>
      </c>
      <c r="F27" s="35">
        <f t="shared" si="5"/>
        <v>0</v>
      </c>
      <c r="G27" s="36"/>
      <c r="H27" s="36">
        <f t="shared" si="2"/>
        <v>100</v>
      </c>
      <c r="I27" s="35">
        <f t="shared" si="3"/>
        <v>0</v>
      </c>
      <c r="J27" s="150"/>
      <c r="K27" s="151"/>
    </row>
    <row r="28" spans="1:12" ht="12" customHeight="1">
      <c r="A28" s="33" t="s">
        <v>91</v>
      </c>
      <c r="B28" s="21" t="s">
        <v>99</v>
      </c>
      <c r="C28" s="34" t="s">
        <v>62</v>
      </c>
      <c r="D28" s="36">
        <f t="shared" si="4"/>
        <v>220</v>
      </c>
      <c r="E28" s="102">
        <v>17.36</v>
      </c>
      <c r="F28" s="35">
        <f t="shared" si="5"/>
        <v>3819.2</v>
      </c>
      <c r="G28" s="36">
        <v>10</v>
      </c>
      <c r="H28" s="36">
        <f t="shared" si="2"/>
        <v>90</v>
      </c>
      <c r="I28" s="35">
        <f t="shared" si="3"/>
        <v>3437.28</v>
      </c>
      <c r="J28" s="150"/>
      <c r="K28" s="151"/>
    </row>
    <row r="29" spans="1:12" ht="12" customHeight="1">
      <c r="A29" s="33" t="s">
        <v>103</v>
      </c>
      <c r="B29" s="21" t="s">
        <v>100</v>
      </c>
      <c r="C29" s="34" t="s">
        <v>62</v>
      </c>
      <c r="D29" s="36">
        <f t="shared" si="4"/>
        <v>0</v>
      </c>
      <c r="E29" s="102">
        <v>14.47</v>
      </c>
      <c r="F29" s="35">
        <f t="shared" si="5"/>
        <v>0</v>
      </c>
      <c r="G29" s="36"/>
      <c r="H29" s="36">
        <f t="shared" si="2"/>
        <v>100</v>
      </c>
      <c r="I29" s="35">
        <f t="shared" si="3"/>
        <v>0</v>
      </c>
      <c r="J29" s="150"/>
      <c r="K29" s="151"/>
    </row>
    <row r="30" spans="1:12" ht="12" customHeight="1">
      <c r="A30" s="33" t="s">
        <v>104</v>
      </c>
      <c r="B30" s="21" t="s">
        <v>101</v>
      </c>
      <c r="C30" s="34" t="s">
        <v>62</v>
      </c>
      <c r="D30" s="36">
        <f t="shared" si="4"/>
        <v>0</v>
      </c>
      <c r="E30" s="102">
        <v>11.72</v>
      </c>
      <c r="F30" s="35">
        <f t="shared" si="5"/>
        <v>0</v>
      </c>
      <c r="G30" s="36"/>
      <c r="H30" s="36">
        <f t="shared" si="2"/>
        <v>100</v>
      </c>
      <c r="I30" s="35">
        <f t="shared" si="3"/>
        <v>0</v>
      </c>
      <c r="J30" s="150"/>
      <c r="K30" s="151"/>
    </row>
    <row r="31" spans="1:12" ht="12" customHeight="1">
      <c r="A31" s="33" t="s">
        <v>105</v>
      </c>
      <c r="B31" s="21" t="s">
        <v>102</v>
      </c>
      <c r="C31" s="34" t="s">
        <v>62</v>
      </c>
      <c r="D31" s="36">
        <f t="shared" si="4"/>
        <v>0</v>
      </c>
      <c r="E31" s="102">
        <v>19.920000000000002</v>
      </c>
      <c r="F31" s="35">
        <f t="shared" si="5"/>
        <v>0</v>
      </c>
      <c r="G31" s="36"/>
      <c r="H31" s="36">
        <f t="shared" si="2"/>
        <v>100</v>
      </c>
      <c r="I31" s="35">
        <f t="shared" si="3"/>
        <v>0</v>
      </c>
      <c r="J31" s="150"/>
      <c r="K31" s="151"/>
    </row>
    <row r="32" spans="1:12" ht="12" customHeight="1">
      <c r="A32" s="33" t="s">
        <v>106</v>
      </c>
      <c r="B32" s="21" t="s">
        <v>71</v>
      </c>
      <c r="C32" s="34" t="s">
        <v>63</v>
      </c>
      <c r="D32" s="36">
        <v>120</v>
      </c>
      <c r="E32" s="23">
        <v>2.46</v>
      </c>
      <c r="F32" s="35">
        <f>ROUND(D32*E32,2)</f>
        <v>295.2</v>
      </c>
      <c r="G32" s="36">
        <v>100</v>
      </c>
      <c r="H32" s="36">
        <f t="shared" si="2"/>
        <v>0</v>
      </c>
      <c r="I32" s="35">
        <f t="shared" si="3"/>
        <v>0</v>
      </c>
      <c r="J32" s="150"/>
      <c r="K32" s="151"/>
    </row>
    <row r="33" spans="1:11" ht="12" customHeight="1">
      <c r="A33" s="33" t="s">
        <v>107</v>
      </c>
      <c r="B33" s="21" t="s">
        <v>22</v>
      </c>
      <c r="C33" s="34" t="s">
        <v>64</v>
      </c>
      <c r="D33" s="36"/>
      <c r="E33" s="23">
        <v>6.36</v>
      </c>
      <c r="F33" s="35">
        <f t="shared" si="1"/>
        <v>0</v>
      </c>
      <c r="G33" s="36"/>
      <c r="H33" s="36">
        <f t="shared" si="2"/>
        <v>100</v>
      </c>
      <c r="I33" s="35">
        <f t="shared" si="3"/>
        <v>0</v>
      </c>
      <c r="J33" s="150"/>
      <c r="K33" s="151"/>
    </row>
    <row r="34" spans="1:11" ht="12" customHeight="1">
      <c r="A34" s="33" t="s">
        <v>108</v>
      </c>
      <c r="B34" s="21" t="s">
        <v>92</v>
      </c>
      <c r="C34" s="34" t="s">
        <v>63</v>
      </c>
      <c r="D34" s="36"/>
      <c r="E34" s="23">
        <v>1.96</v>
      </c>
      <c r="F34" s="35">
        <f t="shared" si="1"/>
        <v>0</v>
      </c>
      <c r="G34" s="36"/>
      <c r="H34" s="36">
        <f t="shared" si="2"/>
        <v>100</v>
      </c>
      <c r="I34" s="35">
        <f t="shared" si="3"/>
        <v>0</v>
      </c>
      <c r="J34" s="160"/>
      <c r="K34" s="161"/>
    </row>
    <row r="35" spans="1:11" ht="12" customHeight="1">
      <c r="A35" s="33" t="s">
        <v>109</v>
      </c>
      <c r="B35" s="21" t="s">
        <v>77</v>
      </c>
      <c r="C35" s="34" t="s">
        <v>62</v>
      </c>
      <c r="D35" s="36"/>
      <c r="E35" s="22">
        <f>ROUND(28.33*0.3,2)</f>
        <v>8.5</v>
      </c>
      <c r="F35" s="35">
        <f t="shared" si="1"/>
        <v>0</v>
      </c>
      <c r="G35" s="36"/>
      <c r="H35" s="36">
        <f t="shared" si="2"/>
        <v>100</v>
      </c>
      <c r="I35" s="35">
        <f t="shared" si="3"/>
        <v>0</v>
      </c>
      <c r="J35" s="150"/>
      <c r="K35" s="151"/>
    </row>
    <row r="36" spans="1:11" ht="12.75" customHeight="1">
      <c r="A36" s="20"/>
      <c r="B36" s="152" t="s">
        <v>23</v>
      </c>
      <c r="C36" s="153"/>
      <c r="D36" s="153"/>
      <c r="E36" s="154"/>
      <c r="F36" s="37">
        <f>SUM(F18:F35)</f>
        <v>9134.7999999999993</v>
      </c>
      <c r="G36" s="62"/>
      <c r="H36" s="23"/>
      <c r="I36" s="37">
        <f>SUM(I18:I35)</f>
        <v>7955.6399999999994</v>
      </c>
      <c r="J36" s="150"/>
      <c r="K36" s="151"/>
    </row>
    <row r="37" spans="1:11" ht="12.75" customHeight="1">
      <c r="A37" s="75" t="s">
        <v>48</v>
      </c>
      <c r="B37" s="76" t="s">
        <v>65</v>
      </c>
      <c r="C37" s="78"/>
      <c r="D37" s="78"/>
      <c r="E37" s="78"/>
      <c r="F37" s="79"/>
      <c r="G37" s="78"/>
      <c r="H37" s="78"/>
      <c r="I37" s="79"/>
      <c r="J37" s="80"/>
      <c r="K37" s="81"/>
    </row>
    <row r="38" spans="1:11" ht="12" customHeight="1">
      <c r="A38" s="33" t="s">
        <v>24</v>
      </c>
      <c r="B38" s="56" t="s">
        <v>78</v>
      </c>
      <c r="C38" s="57"/>
      <c r="D38" s="58"/>
      <c r="E38" s="60"/>
      <c r="F38" s="39">
        <v>0</v>
      </c>
      <c r="G38" s="27"/>
      <c r="H38" s="61"/>
      <c r="I38" s="35">
        <v>0</v>
      </c>
      <c r="J38" s="150"/>
      <c r="K38" s="151"/>
    </row>
    <row r="39" spans="1:11" ht="12" customHeight="1">
      <c r="A39" s="33" t="s">
        <v>25</v>
      </c>
      <c r="B39" s="56" t="s">
        <v>79</v>
      </c>
      <c r="C39" s="57"/>
      <c r="D39" s="59"/>
      <c r="E39" s="23"/>
      <c r="F39" s="35">
        <v>0</v>
      </c>
      <c r="G39" s="27"/>
      <c r="H39" s="61"/>
      <c r="I39" s="35">
        <v>0</v>
      </c>
      <c r="J39" s="150"/>
      <c r="K39" s="151"/>
    </row>
    <row r="40" spans="1:11" ht="12.75" customHeight="1">
      <c r="A40" s="20"/>
      <c r="B40" s="152" t="s">
        <v>26</v>
      </c>
      <c r="C40" s="153"/>
      <c r="D40" s="153"/>
      <c r="E40" s="154"/>
      <c r="F40" s="37">
        <f>SUM(F38:F39)</f>
        <v>0</v>
      </c>
      <c r="G40" s="62"/>
      <c r="H40" s="23"/>
      <c r="I40" s="40">
        <f>SUM(I38:I39)</f>
        <v>0</v>
      </c>
      <c r="J40" s="150"/>
      <c r="K40" s="151"/>
    </row>
    <row r="41" spans="1:11" ht="12.75" customHeight="1">
      <c r="A41" s="75" t="s">
        <v>50</v>
      </c>
      <c r="B41" s="76" t="s">
        <v>93</v>
      </c>
      <c r="C41" s="82"/>
      <c r="D41" s="82"/>
      <c r="E41" s="82"/>
      <c r="F41" s="83"/>
      <c r="G41" s="82"/>
      <c r="H41" s="82"/>
      <c r="I41" s="83"/>
      <c r="J41" s="84"/>
      <c r="K41" s="85"/>
    </row>
    <row r="42" spans="1:11" ht="12.75" customHeight="1">
      <c r="A42" s="20"/>
      <c r="B42" s="152" t="s">
        <v>27</v>
      </c>
      <c r="C42" s="153"/>
      <c r="D42" s="153"/>
      <c r="E42" s="154"/>
      <c r="F42" s="37">
        <v>1790</v>
      </c>
      <c r="G42" s="62"/>
      <c r="H42" s="23"/>
      <c r="I42" s="37">
        <f>F42</f>
        <v>1790</v>
      </c>
      <c r="J42" s="150"/>
      <c r="K42" s="151"/>
    </row>
    <row r="43" spans="1:11" ht="12.75" customHeight="1">
      <c r="A43" s="75" t="s">
        <v>49</v>
      </c>
      <c r="B43" s="76" t="s">
        <v>94</v>
      </c>
      <c r="C43" s="84"/>
      <c r="D43" s="84"/>
      <c r="E43" s="78"/>
      <c r="F43" s="86"/>
      <c r="G43" s="80"/>
      <c r="H43" s="80"/>
      <c r="I43" s="86"/>
      <c r="J43" s="80"/>
      <c r="K43" s="81"/>
    </row>
    <row r="44" spans="1:11" ht="12.75" customHeight="1">
      <c r="A44" s="20"/>
      <c r="B44" s="152" t="s">
        <v>29</v>
      </c>
      <c r="C44" s="153"/>
      <c r="D44" s="153"/>
      <c r="E44" s="154"/>
      <c r="F44" s="37">
        <v>0</v>
      </c>
      <c r="G44" s="62"/>
      <c r="H44" s="23"/>
      <c r="I44" s="37">
        <f>F44</f>
        <v>0</v>
      </c>
      <c r="J44" s="150"/>
      <c r="K44" s="151"/>
    </row>
    <row r="45" spans="1:11" ht="12.75" customHeight="1">
      <c r="A45" s="75" t="s">
        <v>51</v>
      </c>
      <c r="B45" s="76" t="s">
        <v>95</v>
      </c>
      <c r="C45" s="84"/>
      <c r="D45" s="84"/>
      <c r="E45" s="78"/>
      <c r="F45" s="86"/>
      <c r="G45" s="80"/>
      <c r="H45" s="80"/>
      <c r="I45" s="86"/>
      <c r="J45" s="80"/>
      <c r="K45" s="81"/>
    </row>
    <row r="46" spans="1:11" ht="12.75" customHeight="1">
      <c r="A46" s="20"/>
      <c r="B46" s="152" t="s">
        <v>30</v>
      </c>
      <c r="C46" s="153"/>
      <c r="D46" s="153"/>
      <c r="E46" s="154"/>
      <c r="F46" s="37">
        <v>0</v>
      </c>
      <c r="G46" s="62"/>
      <c r="H46" s="23"/>
      <c r="I46" s="37">
        <f>F46</f>
        <v>0</v>
      </c>
      <c r="J46" s="150"/>
      <c r="K46" s="151"/>
    </row>
    <row r="47" spans="1:11" ht="12.75" customHeight="1">
      <c r="A47" s="75" t="s">
        <v>52</v>
      </c>
      <c r="B47" s="76" t="s">
        <v>66</v>
      </c>
      <c r="C47" s="87"/>
      <c r="D47" s="80"/>
      <c r="E47" s="80"/>
      <c r="F47" s="86"/>
      <c r="G47" s="80"/>
      <c r="H47" s="80"/>
      <c r="I47" s="86"/>
      <c r="J47" s="80"/>
      <c r="K47" s="81"/>
    </row>
    <row r="48" spans="1:11" ht="12" customHeight="1">
      <c r="A48" s="33" t="s">
        <v>31</v>
      </c>
      <c r="B48" s="21" t="s">
        <v>32</v>
      </c>
      <c r="C48" s="38" t="s">
        <v>28</v>
      </c>
      <c r="D48" s="36"/>
      <c r="E48" s="35">
        <v>3355.33</v>
      </c>
      <c r="F48" s="35">
        <f>D48*E48</f>
        <v>0</v>
      </c>
      <c r="G48" s="36"/>
      <c r="H48" s="36">
        <f>100-G48</f>
        <v>100</v>
      </c>
      <c r="I48" s="35">
        <f>ROUND(F48*H48/100,2)</f>
        <v>0</v>
      </c>
      <c r="J48" s="150"/>
      <c r="K48" s="151"/>
    </row>
    <row r="49" spans="1:11" ht="12.75" customHeight="1">
      <c r="A49" s="20"/>
      <c r="B49" s="152" t="s">
        <v>38</v>
      </c>
      <c r="C49" s="153"/>
      <c r="D49" s="153"/>
      <c r="E49" s="154"/>
      <c r="F49" s="37">
        <f>F48</f>
        <v>0</v>
      </c>
      <c r="G49" s="62"/>
      <c r="H49" s="23"/>
      <c r="I49" s="37">
        <f>I48</f>
        <v>0</v>
      </c>
      <c r="J49" s="150"/>
      <c r="K49" s="151"/>
    </row>
    <row r="50" spans="1:11" ht="12.75" customHeight="1">
      <c r="A50" s="75" t="s">
        <v>53</v>
      </c>
      <c r="B50" s="76" t="s">
        <v>67</v>
      </c>
      <c r="C50" s="87"/>
      <c r="D50" s="80"/>
      <c r="E50" s="80"/>
      <c r="F50" s="86"/>
      <c r="G50" s="80"/>
      <c r="H50" s="80"/>
      <c r="I50" s="86"/>
      <c r="J50" s="80"/>
      <c r="K50" s="81"/>
    </row>
    <row r="51" spans="1:11" ht="12" customHeight="1">
      <c r="A51" s="33" t="s">
        <v>34</v>
      </c>
      <c r="B51" s="21" t="s">
        <v>35</v>
      </c>
      <c r="C51" s="38" t="s">
        <v>28</v>
      </c>
      <c r="D51" s="36"/>
      <c r="E51" s="35">
        <v>5150.3500000000004</v>
      </c>
      <c r="F51" s="35">
        <f>D51*E51</f>
        <v>0</v>
      </c>
      <c r="G51" s="36"/>
      <c r="H51" s="36">
        <f>100-G51</f>
        <v>100</v>
      </c>
      <c r="I51" s="35">
        <f>ROUND(F51*H51/100,2)</f>
        <v>0</v>
      </c>
      <c r="J51" s="150"/>
      <c r="K51" s="151"/>
    </row>
    <row r="52" spans="1:11" ht="12.75" customHeight="1" thickBot="1">
      <c r="A52" s="41"/>
      <c r="B52" s="155" t="s">
        <v>33</v>
      </c>
      <c r="C52" s="156"/>
      <c r="D52" s="156"/>
      <c r="E52" s="157"/>
      <c r="F52" s="42">
        <f>F51</f>
        <v>0</v>
      </c>
      <c r="G52" s="64"/>
      <c r="H52" s="65"/>
      <c r="I52" s="42">
        <f>I51</f>
        <v>0</v>
      </c>
      <c r="J52" s="158"/>
      <c r="K52" s="159"/>
    </row>
    <row r="53" spans="1:11" ht="22.5" customHeight="1" thickBot="1">
      <c r="A53" s="63"/>
      <c r="B53" s="66"/>
      <c r="C53" s="144" t="s">
        <v>142</v>
      </c>
      <c r="D53" s="144"/>
      <c r="E53" s="144"/>
      <c r="F53" s="88">
        <f>ROUND((F36+F40+F42+F44+F46+F49+F52),0)</f>
        <v>10925</v>
      </c>
      <c r="G53" s="145" t="s">
        <v>143</v>
      </c>
      <c r="H53" s="146"/>
      <c r="I53" s="89">
        <f>ROUND((I36+I40+I42+I44+I46+I49+I52),0)</f>
        <v>9746</v>
      </c>
      <c r="J53" s="147"/>
      <c r="K53" s="148"/>
    </row>
    <row r="54" spans="1:11" ht="4.5" customHeight="1">
      <c r="A54" s="43"/>
      <c r="B54" s="44"/>
      <c r="C54" s="45"/>
    </row>
    <row r="55" spans="1:11" ht="12.75" customHeight="1">
      <c r="B55" s="55"/>
    </row>
    <row r="56" spans="1:11" ht="12.75" customHeight="1">
      <c r="B56" s="149"/>
      <c r="C56" s="149"/>
      <c r="D56" s="149"/>
      <c r="E56" s="149"/>
      <c r="F56" s="149"/>
      <c r="G56" s="149"/>
      <c r="H56" s="149"/>
      <c r="I56" s="149"/>
      <c r="J56" s="149"/>
      <c r="K56" s="149"/>
    </row>
    <row r="65" spans="2:11" s="46" customFormat="1" ht="12.75" customHeight="1">
      <c r="B65" s="47"/>
      <c r="C65" s="48"/>
      <c r="D65" s="4"/>
      <c r="E65" s="4"/>
      <c r="F65" s="4"/>
      <c r="G65" s="4"/>
      <c r="H65" s="4"/>
      <c r="I65" s="4"/>
      <c r="J65" s="4"/>
      <c r="K65" s="4"/>
    </row>
    <row r="66" spans="2:11" s="46" customFormat="1" ht="12.75" customHeight="1">
      <c r="B66" s="47"/>
      <c r="C66" s="48"/>
      <c r="D66" s="4"/>
      <c r="E66" s="4"/>
      <c r="F66" s="4"/>
      <c r="G66" s="4"/>
      <c r="H66" s="4"/>
      <c r="I66" s="4"/>
      <c r="J66" s="4"/>
      <c r="K66" s="4"/>
    </row>
    <row r="67" spans="2:11" s="46" customFormat="1" ht="12.75" customHeight="1">
      <c r="B67" s="47"/>
      <c r="C67" s="48"/>
      <c r="D67" s="4"/>
      <c r="E67" s="4"/>
      <c r="F67" s="4"/>
      <c r="G67" s="4"/>
      <c r="H67" s="4"/>
      <c r="I67" s="4"/>
      <c r="J67" s="4"/>
      <c r="K67" s="4"/>
    </row>
    <row r="68" spans="2:11" s="46" customFormat="1" ht="12.75" customHeight="1">
      <c r="B68" s="47"/>
      <c r="C68" s="48"/>
      <c r="D68" s="4"/>
      <c r="E68" s="4"/>
      <c r="F68" s="4"/>
      <c r="G68" s="4"/>
      <c r="H68" s="4"/>
      <c r="I68" s="4"/>
      <c r="J68" s="4"/>
      <c r="K68" s="4"/>
    </row>
    <row r="69" spans="2:11" s="46" customFormat="1" ht="12.75" customHeight="1">
      <c r="B69" s="47"/>
      <c r="C69" s="48"/>
      <c r="D69" s="4"/>
      <c r="E69" s="4"/>
      <c r="F69" s="4"/>
      <c r="G69" s="4"/>
      <c r="H69" s="4"/>
      <c r="I69" s="4"/>
      <c r="J69" s="4"/>
      <c r="K69" s="4"/>
    </row>
    <row r="70" spans="2:11" s="46" customFormat="1" ht="12.75" customHeight="1">
      <c r="B70" s="47"/>
      <c r="C70" s="48"/>
      <c r="D70" s="4"/>
      <c r="E70" s="4"/>
      <c r="F70" s="4"/>
      <c r="G70" s="4"/>
      <c r="H70" s="4"/>
      <c r="I70" s="4"/>
      <c r="J70" s="4"/>
      <c r="K70" s="4"/>
    </row>
    <row r="71" spans="2:11" s="46" customFormat="1" ht="12.75" customHeight="1">
      <c r="B71" s="47"/>
      <c r="C71" s="48"/>
      <c r="D71" s="4"/>
      <c r="E71" s="4"/>
      <c r="F71" s="4"/>
      <c r="G71" s="4"/>
      <c r="H71" s="4"/>
      <c r="I71" s="4"/>
      <c r="J71" s="4"/>
      <c r="K71" s="4"/>
    </row>
    <row r="72" spans="2:11" s="46" customFormat="1" ht="12.75" customHeight="1">
      <c r="B72" s="47"/>
      <c r="C72" s="48"/>
      <c r="D72" s="4"/>
      <c r="E72" s="4"/>
      <c r="F72" s="4"/>
      <c r="G72" s="4"/>
      <c r="H72" s="4"/>
      <c r="I72" s="4"/>
      <c r="J72" s="4"/>
      <c r="K72" s="4"/>
    </row>
    <row r="73" spans="2:11" s="46" customFormat="1" ht="12.75" customHeight="1">
      <c r="B73" s="47"/>
      <c r="C73" s="48"/>
      <c r="D73" s="4"/>
      <c r="E73" s="4"/>
      <c r="F73" s="4"/>
      <c r="G73" s="4"/>
      <c r="H73" s="4"/>
      <c r="I73" s="4"/>
      <c r="J73" s="4"/>
      <c r="K73" s="4"/>
    </row>
    <row r="74" spans="2:11" s="46" customFormat="1" ht="12.75" customHeight="1">
      <c r="B74" s="47"/>
      <c r="C74" s="48"/>
      <c r="D74" s="4"/>
      <c r="E74" s="4"/>
      <c r="F74" s="4"/>
      <c r="G74" s="4"/>
      <c r="H74" s="4"/>
      <c r="I74" s="4"/>
      <c r="J74" s="4"/>
      <c r="K74" s="4"/>
    </row>
    <row r="75" spans="2:11" s="46" customFormat="1" ht="12.75" customHeight="1">
      <c r="B75" s="47"/>
      <c r="C75" s="48"/>
      <c r="D75" s="4"/>
      <c r="E75" s="4"/>
      <c r="F75" s="4"/>
      <c r="G75" s="4"/>
      <c r="H75" s="4"/>
      <c r="I75" s="4"/>
      <c r="J75" s="4"/>
      <c r="K75" s="4"/>
    </row>
    <row r="76" spans="2:11" s="46" customFormat="1" ht="12.75" customHeight="1">
      <c r="B76" s="47"/>
      <c r="C76" s="48"/>
      <c r="D76" s="4"/>
      <c r="E76" s="4"/>
      <c r="F76" s="4"/>
      <c r="G76" s="4"/>
      <c r="H76" s="4"/>
      <c r="I76" s="4"/>
      <c r="J76" s="4"/>
      <c r="K76" s="4"/>
    </row>
    <row r="77" spans="2:11" s="46" customFormat="1" ht="12.75" customHeight="1">
      <c r="B77" s="47"/>
      <c r="C77" s="48"/>
      <c r="D77" s="4"/>
      <c r="E77" s="4"/>
      <c r="F77" s="4"/>
      <c r="G77" s="4"/>
      <c r="H77" s="4"/>
      <c r="I77" s="4"/>
      <c r="J77" s="4"/>
      <c r="K77" s="4"/>
    </row>
    <row r="78" spans="2:11" s="46" customFormat="1" ht="12.75" customHeight="1">
      <c r="B78" s="47"/>
      <c r="C78" s="48"/>
      <c r="D78" s="4"/>
      <c r="E78" s="4"/>
      <c r="F78" s="4"/>
      <c r="G78" s="4"/>
      <c r="H78" s="4"/>
      <c r="I78" s="4"/>
      <c r="J78" s="4"/>
      <c r="K78" s="4"/>
    </row>
    <row r="79" spans="2:11" s="46" customFormat="1" ht="12.75" customHeight="1">
      <c r="B79" s="47"/>
      <c r="C79" s="48"/>
      <c r="D79" s="4"/>
      <c r="E79" s="4"/>
      <c r="F79" s="4"/>
      <c r="G79" s="4"/>
      <c r="H79" s="4"/>
      <c r="I79" s="4"/>
      <c r="J79" s="4"/>
      <c r="K79" s="4"/>
    </row>
    <row r="80" spans="2:11" s="46" customFormat="1" ht="12.75" customHeight="1">
      <c r="B80" s="47"/>
      <c r="C80" s="48"/>
      <c r="D80" s="4"/>
      <c r="E80" s="4"/>
      <c r="F80" s="4"/>
      <c r="G80" s="4"/>
      <c r="H80" s="4"/>
      <c r="I80" s="4"/>
      <c r="J80" s="4"/>
      <c r="K80" s="4"/>
    </row>
    <row r="81" spans="2:11" s="46" customFormat="1" ht="12.75" customHeight="1">
      <c r="B81" s="47"/>
      <c r="C81" s="48"/>
      <c r="D81" s="4"/>
      <c r="E81" s="4"/>
      <c r="F81" s="4"/>
      <c r="G81" s="4"/>
      <c r="H81" s="4"/>
      <c r="I81" s="4"/>
      <c r="J81" s="4"/>
      <c r="K81" s="4"/>
    </row>
    <row r="82" spans="2:11" s="46" customFormat="1" ht="12.75" customHeight="1">
      <c r="B82" s="47"/>
      <c r="C82" s="48"/>
      <c r="D82" s="4"/>
      <c r="E82" s="4"/>
      <c r="F82" s="4"/>
      <c r="G82" s="4"/>
      <c r="H82" s="4"/>
      <c r="I82" s="4"/>
      <c r="J82" s="4"/>
      <c r="K82" s="4"/>
    </row>
    <row r="83" spans="2:11" s="46" customFormat="1" ht="12.75" customHeight="1">
      <c r="B83" s="47"/>
      <c r="C83" s="48"/>
      <c r="D83" s="4"/>
      <c r="E83" s="4"/>
      <c r="F83" s="4"/>
      <c r="G83" s="4"/>
      <c r="H83" s="4"/>
      <c r="I83" s="4"/>
      <c r="J83" s="4"/>
      <c r="K83" s="4"/>
    </row>
    <row r="84" spans="2:11" s="46" customFormat="1" ht="12.75" customHeight="1">
      <c r="B84" s="47"/>
      <c r="C84" s="48"/>
      <c r="D84" s="4"/>
      <c r="E84" s="4"/>
      <c r="F84" s="4"/>
      <c r="G84" s="4"/>
      <c r="H84" s="4"/>
      <c r="I84" s="4"/>
      <c r="J84" s="4"/>
      <c r="K84" s="4"/>
    </row>
    <row r="85" spans="2:11" s="46" customFormat="1" ht="12.75" customHeight="1">
      <c r="B85" s="47"/>
      <c r="C85" s="48"/>
      <c r="D85" s="4"/>
      <c r="E85" s="4"/>
      <c r="F85" s="4"/>
      <c r="G85" s="4"/>
      <c r="H85" s="4"/>
      <c r="I85" s="4"/>
      <c r="J85" s="4"/>
      <c r="K85" s="4"/>
    </row>
    <row r="86" spans="2:11" s="46" customFormat="1" ht="12.75" customHeight="1">
      <c r="B86" s="47"/>
      <c r="C86" s="48"/>
      <c r="D86" s="4"/>
      <c r="E86" s="4"/>
      <c r="F86" s="4"/>
      <c r="G86" s="4"/>
      <c r="H86" s="4"/>
      <c r="I86" s="4"/>
      <c r="J86" s="4"/>
      <c r="K86" s="4"/>
    </row>
    <row r="87" spans="2:11" s="46" customFormat="1" ht="12.75" customHeight="1">
      <c r="B87" s="47"/>
      <c r="C87" s="48"/>
      <c r="D87" s="4"/>
      <c r="E87" s="4"/>
      <c r="F87" s="4"/>
      <c r="G87" s="4"/>
      <c r="H87" s="4"/>
      <c r="I87" s="4"/>
      <c r="J87" s="4"/>
      <c r="K87" s="4"/>
    </row>
    <row r="88" spans="2:11" s="46" customFormat="1" ht="12.75" customHeight="1">
      <c r="B88" s="47"/>
      <c r="C88" s="48"/>
      <c r="D88" s="4"/>
      <c r="E88" s="4"/>
      <c r="F88" s="4"/>
      <c r="G88" s="4"/>
      <c r="H88" s="4"/>
      <c r="I88" s="4"/>
      <c r="J88" s="4"/>
      <c r="K88" s="4"/>
    </row>
    <row r="89" spans="2:11" s="46" customFormat="1" ht="12.75" customHeight="1">
      <c r="B89" s="47"/>
      <c r="C89" s="48"/>
      <c r="D89" s="4"/>
      <c r="E89" s="4"/>
      <c r="F89" s="4"/>
      <c r="G89" s="4"/>
      <c r="H89" s="4"/>
      <c r="I89" s="4"/>
      <c r="J89" s="4"/>
      <c r="K89" s="4"/>
    </row>
    <row r="90" spans="2:11" s="46" customFormat="1" ht="12.75" customHeight="1">
      <c r="B90" s="47"/>
      <c r="C90" s="48"/>
      <c r="D90" s="4"/>
      <c r="E90" s="4"/>
      <c r="F90" s="4"/>
      <c r="G90" s="4"/>
      <c r="H90" s="4"/>
      <c r="I90" s="4"/>
      <c r="J90" s="4"/>
      <c r="K90" s="4"/>
    </row>
    <row r="91" spans="2:11" s="46" customFormat="1" ht="12.75" customHeight="1">
      <c r="B91" s="47"/>
      <c r="C91" s="48"/>
      <c r="D91" s="4"/>
      <c r="E91" s="4"/>
      <c r="F91" s="4"/>
      <c r="G91" s="4"/>
      <c r="H91" s="4"/>
      <c r="I91" s="4"/>
      <c r="J91" s="4"/>
      <c r="K91" s="4"/>
    </row>
    <row r="92" spans="2:11" s="46" customFormat="1" ht="12.75" customHeight="1">
      <c r="B92" s="47"/>
      <c r="C92" s="48"/>
      <c r="D92" s="4"/>
      <c r="E92" s="4"/>
      <c r="F92" s="4"/>
      <c r="G92" s="4"/>
      <c r="H92" s="4"/>
      <c r="I92" s="4"/>
      <c r="J92" s="4"/>
      <c r="K92" s="4"/>
    </row>
    <row r="93" spans="2:11" s="46" customFormat="1" ht="12.75" customHeight="1">
      <c r="B93" s="47"/>
      <c r="C93" s="48"/>
      <c r="D93" s="4"/>
      <c r="E93" s="4"/>
      <c r="F93" s="4"/>
      <c r="G93" s="4"/>
      <c r="H93" s="4"/>
      <c r="I93" s="4"/>
      <c r="J93" s="4"/>
      <c r="K93" s="4"/>
    </row>
    <row r="94" spans="2:11" s="46" customFormat="1" ht="12.75" customHeight="1">
      <c r="B94" s="47"/>
      <c r="C94" s="48"/>
      <c r="D94" s="4"/>
      <c r="E94" s="4"/>
      <c r="F94" s="4"/>
      <c r="G94" s="4"/>
      <c r="H94" s="4"/>
      <c r="I94" s="4"/>
      <c r="J94" s="4"/>
      <c r="K94" s="4"/>
    </row>
    <row r="95" spans="2:11" s="46" customFormat="1" ht="12.75" customHeight="1">
      <c r="B95" s="47"/>
      <c r="C95" s="48"/>
      <c r="D95" s="4"/>
      <c r="E95" s="4"/>
      <c r="F95" s="4"/>
      <c r="G95" s="4"/>
      <c r="H95" s="4"/>
      <c r="I95" s="4"/>
      <c r="J95" s="4"/>
      <c r="K95" s="4"/>
    </row>
    <row r="96" spans="2:11" s="46" customFormat="1" ht="12.75" customHeight="1">
      <c r="B96" s="47"/>
      <c r="C96" s="48"/>
      <c r="D96" s="4"/>
      <c r="E96" s="4"/>
      <c r="F96" s="4"/>
      <c r="G96" s="4"/>
      <c r="H96" s="4"/>
      <c r="I96" s="4"/>
      <c r="J96" s="4"/>
      <c r="K96" s="4"/>
    </row>
    <row r="97" spans="2:11" s="46" customFormat="1" ht="12.75" customHeight="1">
      <c r="B97" s="47"/>
      <c r="C97" s="48"/>
      <c r="D97" s="4"/>
      <c r="E97" s="4"/>
      <c r="F97" s="4"/>
      <c r="G97" s="4"/>
      <c r="H97" s="4"/>
      <c r="I97" s="4"/>
      <c r="J97" s="4"/>
      <c r="K97" s="4"/>
    </row>
    <row r="98" spans="2:11" s="46" customFormat="1" ht="12.75" customHeight="1">
      <c r="B98" s="47"/>
      <c r="C98" s="48"/>
      <c r="D98" s="4"/>
      <c r="E98" s="4"/>
      <c r="F98" s="4"/>
      <c r="G98" s="4"/>
      <c r="H98" s="4"/>
      <c r="I98" s="4"/>
      <c r="J98" s="4"/>
      <c r="K98" s="4"/>
    </row>
    <row r="99" spans="2:11" s="46" customFormat="1" ht="12.75" customHeight="1">
      <c r="B99" s="47"/>
      <c r="C99" s="48"/>
      <c r="D99" s="4"/>
      <c r="E99" s="4"/>
      <c r="F99" s="4"/>
      <c r="G99" s="4"/>
      <c r="H99" s="4"/>
      <c r="I99" s="4"/>
      <c r="J99" s="4"/>
      <c r="K99" s="4"/>
    </row>
    <row r="100" spans="2:11" s="46" customFormat="1" ht="12.75" customHeight="1">
      <c r="B100" s="47"/>
      <c r="C100" s="48"/>
      <c r="D100" s="4"/>
      <c r="E100" s="4"/>
      <c r="F100" s="4"/>
      <c r="G100" s="4"/>
      <c r="H100" s="4"/>
      <c r="I100" s="4"/>
      <c r="J100" s="4"/>
      <c r="K100" s="4"/>
    </row>
    <row r="101" spans="2:11" s="46" customFormat="1" ht="12.75" customHeight="1">
      <c r="B101" s="47"/>
      <c r="C101" s="48"/>
      <c r="D101" s="4"/>
      <c r="E101" s="4"/>
      <c r="F101" s="4"/>
      <c r="G101" s="4"/>
      <c r="H101" s="4"/>
      <c r="I101" s="4"/>
      <c r="J101" s="4"/>
      <c r="K101" s="4"/>
    </row>
    <row r="102" spans="2:11" s="46" customFormat="1" ht="12.75" customHeight="1">
      <c r="B102" s="47"/>
      <c r="C102" s="48"/>
      <c r="D102" s="4"/>
      <c r="E102" s="4"/>
      <c r="F102" s="4"/>
      <c r="G102" s="4"/>
      <c r="H102" s="4"/>
      <c r="I102" s="4"/>
      <c r="J102" s="4"/>
      <c r="K102" s="4"/>
    </row>
    <row r="103" spans="2:11" s="46" customFormat="1" ht="12.75" customHeight="1">
      <c r="B103" s="47"/>
      <c r="C103" s="48"/>
      <c r="D103" s="4"/>
      <c r="E103" s="4"/>
      <c r="F103" s="4"/>
      <c r="G103" s="4"/>
      <c r="H103" s="4"/>
      <c r="I103" s="4"/>
      <c r="J103" s="4"/>
      <c r="K103" s="4"/>
    </row>
    <row r="104" spans="2:11" s="46" customFormat="1" ht="12.75" customHeight="1">
      <c r="B104" s="47"/>
      <c r="C104" s="48"/>
      <c r="D104" s="4"/>
      <c r="E104" s="4"/>
      <c r="F104" s="4"/>
      <c r="G104" s="4"/>
      <c r="H104" s="4"/>
      <c r="I104" s="4"/>
      <c r="J104" s="4"/>
      <c r="K104" s="4"/>
    </row>
    <row r="105" spans="2:11" s="46" customFormat="1" ht="12.75" customHeight="1">
      <c r="B105" s="47"/>
      <c r="C105" s="48"/>
      <c r="D105" s="4"/>
      <c r="E105" s="4"/>
      <c r="F105" s="4"/>
      <c r="G105" s="4"/>
      <c r="H105" s="4"/>
      <c r="I105" s="4"/>
      <c r="J105" s="4"/>
      <c r="K105" s="4"/>
    </row>
    <row r="106" spans="2:11" s="46" customFormat="1" ht="12.75" customHeight="1">
      <c r="B106" s="47"/>
      <c r="C106" s="48"/>
      <c r="D106" s="4"/>
      <c r="E106" s="4"/>
      <c r="F106" s="4"/>
      <c r="G106" s="4"/>
      <c r="H106" s="4"/>
      <c r="I106" s="4"/>
      <c r="J106" s="4"/>
      <c r="K106" s="4"/>
    </row>
    <row r="107" spans="2:11" s="46" customFormat="1" ht="12.75" customHeight="1">
      <c r="B107" s="47"/>
      <c r="C107" s="48"/>
      <c r="D107" s="4"/>
      <c r="E107" s="4"/>
      <c r="F107" s="4"/>
      <c r="G107" s="4"/>
      <c r="H107" s="4"/>
      <c r="I107" s="4"/>
      <c r="J107" s="4"/>
      <c r="K107" s="4"/>
    </row>
    <row r="108" spans="2:11" s="46" customFormat="1" ht="12.75" customHeight="1">
      <c r="B108" s="47"/>
      <c r="C108" s="48"/>
      <c r="D108" s="4"/>
      <c r="E108" s="4"/>
      <c r="F108" s="4"/>
      <c r="G108" s="4"/>
      <c r="H108" s="4"/>
      <c r="I108" s="4"/>
      <c r="J108" s="4"/>
      <c r="K108" s="4"/>
    </row>
    <row r="109" spans="2:11" s="46" customFormat="1" ht="12.75" customHeight="1">
      <c r="B109" s="47"/>
      <c r="C109" s="48"/>
      <c r="D109" s="4"/>
      <c r="E109" s="4"/>
      <c r="F109" s="4"/>
      <c r="G109" s="4"/>
      <c r="H109" s="4"/>
      <c r="I109" s="4"/>
      <c r="J109" s="4"/>
      <c r="K109" s="4"/>
    </row>
    <row r="110" spans="2:11" s="46" customFormat="1" ht="12.75" customHeight="1">
      <c r="B110" s="47"/>
      <c r="C110" s="48"/>
      <c r="D110" s="4"/>
      <c r="E110" s="4"/>
      <c r="F110" s="4"/>
      <c r="G110" s="4"/>
      <c r="H110" s="4"/>
      <c r="I110" s="4"/>
      <c r="J110" s="4"/>
      <c r="K110" s="4"/>
    </row>
    <row r="111" spans="2:11" s="46" customFormat="1" ht="12.75" customHeight="1">
      <c r="B111" s="47"/>
      <c r="C111" s="48"/>
      <c r="D111" s="4"/>
      <c r="E111" s="4"/>
      <c r="F111" s="4"/>
      <c r="G111" s="4"/>
      <c r="H111" s="4"/>
      <c r="I111" s="4"/>
      <c r="J111" s="4"/>
      <c r="K111" s="4"/>
    </row>
    <row r="112" spans="2:11" s="46" customFormat="1" ht="12.75" customHeight="1">
      <c r="B112" s="47"/>
      <c r="C112" s="48"/>
      <c r="D112" s="4"/>
      <c r="E112" s="4"/>
      <c r="F112" s="4"/>
      <c r="G112" s="4"/>
      <c r="H112" s="4"/>
      <c r="I112" s="4"/>
      <c r="J112" s="4"/>
      <c r="K112" s="4"/>
    </row>
    <row r="113" spans="2:11" s="46" customFormat="1" ht="12.75" customHeight="1">
      <c r="B113" s="47"/>
      <c r="C113" s="48"/>
      <c r="D113" s="4"/>
      <c r="E113" s="4"/>
      <c r="F113" s="4"/>
      <c r="G113" s="4"/>
      <c r="H113" s="4"/>
      <c r="I113" s="4"/>
      <c r="J113" s="4"/>
      <c r="K113" s="4"/>
    </row>
    <row r="114" spans="2:11" s="46" customFormat="1" ht="12.75" customHeight="1">
      <c r="B114" s="47"/>
      <c r="C114" s="48"/>
      <c r="D114" s="4"/>
      <c r="E114" s="4"/>
      <c r="F114" s="4"/>
      <c r="G114" s="4"/>
      <c r="H114" s="4"/>
      <c r="I114" s="4"/>
      <c r="J114" s="4"/>
      <c r="K114" s="4"/>
    </row>
    <row r="115" spans="2:11" s="46" customFormat="1" ht="12.75" customHeight="1">
      <c r="B115" s="47"/>
      <c r="C115" s="48"/>
      <c r="D115" s="4"/>
      <c r="E115" s="4"/>
      <c r="F115" s="4"/>
      <c r="G115" s="4"/>
      <c r="H115" s="4"/>
      <c r="I115" s="4"/>
      <c r="J115" s="4"/>
      <c r="K115" s="4"/>
    </row>
    <row r="116" spans="2:11" s="46" customFormat="1" ht="12.75" customHeight="1">
      <c r="B116" s="47"/>
      <c r="C116" s="48"/>
      <c r="D116" s="4"/>
      <c r="E116" s="4"/>
      <c r="F116" s="4"/>
      <c r="G116" s="4"/>
      <c r="H116" s="4"/>
      <c r="I116" s="4"/>
      <c r="J116" s="4"/>
      <c r="K116" s="4"/>
    </row>
    <row r="117" spans="2:11" s="46" customFormat="1" ht="12.75" customHeight="1">
      <c r="B117" s="47"/>
      <c r="C117" s="48"/>
      <c r="D117" s="4"/>
      <c r="E117" s="4"/>
      <c r="F117" s="4"/>
      <c r="G117" s="4"/>
      <c r="H117" s="4"/>
      <c r="I117" s="4"/>
      <c r="J117" s="4"/>
      <c r="K117" s="4"/>
    </row>
    <row r="118" spans="2:11" s="46" customFormat="1" ht="12.75" customHeight="1">
      <c r="B118" s="47"/>
      <c r="C118" s="48"/>
      <c r="D118" s="4"/>
      <c r="E118" s="4"/>
      <c r="F118" s="4"/>
      <c r="G118" s="4"/>
      <c r="H118" s="4"/>
      <c r="I118" s="4"/>
      <c r="J118" s="4"/>
      <c r="K118" s="4"/>
    </row>
    <row r="119" spans="2:11" s="46" customFormat="1" ht="12.75" customHeight="1">
      <c r="B119" s="47"/>
      <c r="C119" s="48"/>
      <c r="D119" s="4"/>
      <c r="E119" s="4"/>
      <c r="F119" s="4"/>
      <c r="G119" s="4"/>
      <c r="H119" s="4"/>
      <c r="I119" s="4"/>
      <c r="J119" s="4"/>
      <c r="K119" s="4"/>
    </row>
    <row r="120" spans="2:11" s="46" customFormat="1" ht="12.75" customHeight="1">
      <c r="B120" s="47"/>
      <c r="C120" s="48"/>
      <c r="D120" s="4"/>
      <c r="E120" s="4"/>
      <c r="F120" s="4"/>
      <c r="G120" s="4"/>
      <c r="H120" s="4"/>
      <c r="I120" s="4"/>
      <c r="J120" s="4"/>
      <c r="K120" s="4"/>
    </row>
    <row r="121" spans="2:11" s="46" customFormat="1" ht="12.75" customHeight="1">
      <c r="B121" s="47"/>
      <c r="C121" s="48"/>
      <c r="D121" s="4"/>
      <c r="E121" s="4"/>
      <c r="F121" s="4"/>
      <c r="G121" s="4"/>
      <c r="H121" s="4"/>
      <c r="I121" s="4"/>
      <c r="J121" s="4"/>
      <c r="K121" s="4"/>
    </row>
    <row r="122" spans="2:11" s="46" customFormat="1" ht="12.75" customHeight="1">
      <c r="B122" s="47"/>
      <c r="C122" s="48"/>
      <c r="D122" s="4"/>
      <c r="E122" s="4"/>
      <c r="F122" s="4"/>
      <c r="G122" s="4"/>
      <c r="H122" s="4"/>
      <c r="I122" s="4"/>
      <c r="J122" s="4"/>
      <c r="K122" s="4"/>
    </row>
    <row r="123" spans="2:11" s="46" customFormat="1" ht="12.75" customHeight="1">
      <c r="B123" s="47"/>
      <c r="C123" s="48"/>
      <c r="D123" s="4"/>
      <c r="E123" s="4"/>
      <c r="F123" s="4"/>
      <c r="G123" s="4"/>
      <c r="H123" s="4"/>
      <c r="I123" s="4"/>
      <c r="J123" s="4"/>
      <c r="K123" s="4"/>
    </row>
  </sheetData>
  <mergeCells count="54">
    <mergeCell ref="J16:K16"/>
    <mergeCell ref="C1:F1"/>
    <mergeCell ref="J2:K2"/>
    <mergeCell ref="J4:K4"/>
    <mergeCell ref="F5:H5"/>
    <mergeCell ref="D6:E6"/>
    <mergeCell ref="F6:G6"/>
    <mergeCell ref="H6:I6"/>
    <mergeCell ref="D7:E7"/>
    <mergeCell ref="F7:G7"/>
    <mergeCell ref="H7:I7"/>
    <mergeCell ref="A14:J14"/>
    <mergeCell ref="E15:F15"/>
    <mergeCell ref="J28:K2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B40:E40"/>
    <mergeCell ref="J40:K40"/>
    <mergeCell ref="J29:K29"/>
    <mergeCell ref="J30:K30"/>
    <mergeCell ref="J31:K31"/>
    <mergeCell ref="J32:K32"/>
    <mergeCell ref="J33:K33"/>
    <mergeCell ref="J34:K34"/>
    <mergeCell ref="J35:K35"/>
    <mergeCell ref="B36:E36"/>
    <mergeCell ref="J36:K36"/>
    <mergeCell ref="J38:K38"/>
    <mergeCell ref="J39:K39"/>
    <mergeCell ref="B42:E42"/>
    <mergeCell ref="J42:K42"/>
    <mergeCell ref="B44:E44"/>
    <mergeCell ref="J44:K44"/>
    <mergeCell ref="B46:E46"/>
    <mergeCell ref="J46:K46"/>
    <mergeCell ref="C53:E53"/>
    <mergeCell ref="G53:H53"/>
    <mergeCell ref="J53:K53"/>
    <mergeCell ref="B56:K56"/>
    <mergeCell ref="J48:K48"/>
    <mergeCell ref="B49:E49"/>
    <mergeCell ref="J49:K49"/>
    <mergeCell ref="J51:K51"/>
    <mergeCell ref="B52:E52"/>
    <mergeCell ref="J52:K52"/>
  </mergeCells>
  <conditionalFormatting sqref="D25:D31">
    <cfRule type="cellIs" dxfId="69" priority="2" operator="equal">
      <formula>0</formula>
    </cfRule>
  </conditionalFormatting>
  <conditionalFormatting sqref="D10:K13">
    <cfRule type="cellIs" dxfId="68" priority="3" operator="equal">
      <formula>0</formula>
    </cfRule>
  </conditionalFormatting>
  <conditionalFormatting sqref="H18:H51">
    <cfRule type="cellIs" dxfId="67" priority="4" operator="equal">
      <formula>100</formula>
    </cfRule>
  </conditionalFormatting>
  <conditionalFormatting sqref="J8">
    <cfRule type="cellIs" dxfId="66" priority="5" operator="notEqual">
      <formula>$D$8</formula>
    </cfRule>
  </conditionalFormatting>
  <conditionalFormatting sqref="M1">
    <cfRule type="cellIs" dxfId="65" priority="1" operator="equal">
      <formula>"Nomales, ja nav bortu!"</formula>
    </cfRule>
  </conditionalFormatting>
  <pageMargins left="0.43307086614173229" right="0.31496062992125984" top="0.74803149606299213" bottom="0.74803149606299213" header="0.31496062992125984" footer="0.31496062992125984"/>
  <pageSetup paperSize="9" fitToHeight="3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7F583-2323-4C33-8798-1F56251B6066}">
  <dimension ref="A1:V123"/>
  <sheetViews>
    <sheetView showGridLines="0" zoomScale="115" zoomScaleNormal="115" workbookViewId="0">
      <selection activeCell="A4" sqref="A4"/>
    </sheetView>
  </sheetViews>
  <sheetFormatPr defaultRowHeight="12.75" customHeight="1"/>
  <cols>
    <col min="1" max="1" width="5" style="46" customWidth="1"/>
    <col min="2" max="2" width="19.5703125" style="47" customWidth="1"/>
    <col min="3" max="3" width="6.42578125" style="48" customWidth="1"/>
    <col min="4" max="4" width="8.5703125" style="4" customWidth="1"/>
    <col min="5" max="5" width="7.42578125" style="4" customWidth="1"/>
    <col min="6" max="6" width="9.140625" style="4"/>
    <col min="7" max="7" width="7.42578125" style="4" customWidth="1"/>
    <col min="8" max="8" width="8.5703125" style="4" customWidth="1"/>
    <col min="9" max="9" width="9.140625" style="4" customWidth="1"/>
    <col min="10" max="10" width="8.42578125" style="4" customWidth="1"/>
    <col min="11" max="11" width="7" style="4" customWidth="1"/>
    <col min="12" max="12" width="4.5703125" style="4" customWidth="1"/>
    <col min="13" max="14" width="9.140625" style="4"/>
    <col min="15" max="15" width="4.85546875" style="4" customWidth="1"/>
    <col min="16" max="16" width="7.85546875" style="4" customWidth="1"/>
    <col min="17" max="17" width="5" style="4" customWidth="1"/>
    <col min="18" max="18" width="7.85546875" style="4" customWidth="1"/>
    <col min="19" max="19" width="4.85546875" style="4" customWidth="1"/>
    <col min="20" max="20" width="7.7109375" style="4" customWidth="1"/>
    <col min="21" max="21" width="4.85546875" style="4" customWidth="1"/>
    <col min="22" max="22" width="7.7109375" style="4" customWidth="1"/>
    <col min="23" max="16384" width="9.140625" style="4"/>
  </cols>
  <sheetData>
    <row r="1" spans="1:22" ht="12.75" customHeight="1">
      <c r="A1" s="2"/>
      <c r="B1" s="3" t="s">
        <v>140</v>
      </c>
      <c r="C1" s="166" t="s">
        <v>146</v>
      </c>
      <c r="D1" s="166"/>
      <c r="E1" s="166"/>
      <c r="F1" s="166"/>
      <c r="G1" s="2"/>
      <c r="H1" s="2"/>
      <c r="I1" s="2"/>
      <c r="J1" s="2"/>
      <c r="K1" s="103">
        <f>J2</f>
        <v>279</v>
      </c>
      <c r="M1" s="135" t="str">
        <f>IF(K10&lt;&gt;0,"Nomales, ja nav bortu!","")</f>
        <v/>
      </c>
    </row>
    <row r="2" spans="1:22" ht="12.75" customHeight="1">
      <c r="A2" s="5"/>
      <c r="B2" s="3" t="s">
        <v>141</v>
      </c>
      <c r="C2" s="71" t="s">
        <v>147</v>
      </c>
      <c r="D2" s="72"/>
      <c r="E2" s="72"/>
      <c r="F2" s="6"/>
      <c r="G2" s="2"/>
      <c r="H2" s="7"/>
      <c r="I2" s="8" t="s">
        <v>55</v>
      </c>
      <c r="J2" s="167">
        <f>I53</f>
        <v>279</v>
      </c>
      <c r="K2" s="167"/>
    </row>
    <row r="3" spans="1:22" ht="6" customHeight="1" thickBot="1">
      <c r="A3" s="9"/>
      <c r="B3" s="5"/>
      <c r="C3" s="10"/>
      <c r="D3" s="11"/>
      <c r="E3" s="11"/>
      <c r="F3" s="11"/>
      <c r="G3" s="11"/>
      <c r="H3" s="11"/>
      <c r="I3" s="11"/>
      <c r="J3" s="11"/>
    </row>
    <row r="4" spans="1:22" ht="12.75" customHeight="1">
      <c r="A4" s="92">
        <v>1</v>
      </c>
      <c r="B4" s="93" t="s">
        <v>0</v>
      </c>
      <c r="C4" s="90"/>
      <c r="D4" s="90"/>
      <c r="E4" s="90"/>
      <c r="F4" s="90"/>
      <c r="G4" s="90"/>
      <c r="H4" s="90"/>
      <c r="I4" s="91"/>
      <c r="J4" s="168" t="s">
        <v>1</v>
      </c>
      <c r="K4" s="169"/>
      <c r="M4" s="104" t="s">
        <v>110</v>
      </c>
      <c r="N4" s="130">
        <f>I53</f>
        <v>279</v>
      </c>
      <c r="O4" s="104" t="s">
        <v>119</v>
      </c>
      <c r="P4" s="130">
        <f>I38</f>
        <v>0</v>
      </c>
      <c r="Q4" s="104" t="s">
        <v>120</v>
      </c>
      <c r="R4" s="130">
        <f>I44</f>
        <v>0</v>
      </c>
      <c r="S4" s="104" t="s">
        <v>121</v>
      </c>
      <c r="T4" s="130">
        <f>I42</f>
        <v>0</v>
      </c>
      <c r="U4" s="4" t="s">
        <v>122</v>
      </c>
      <c r="V4" s="130">
        <f>I46</f>
        <v>0</v>
      </c>
    </row>
    <row r="5" spans="1:22" ht="12.75" customHeight="1" thickBot="1">
      <c r="A5" s="12" t="s">
        <v>42</v>
      </c>
      <c r="B5" s="69" t="s">
        <v>82</v>
      </c>
      <c r="C5" s="13">
        <v>4.5999999999999999E-2</v>
      </c>
      <c r="D5" s="14" t="s">
        <v>2</v>
      </c>
      <c r="E5" s="13"/>
      <c r="F5" s="170" t="s">
        <v>80</v>
      </c>
      <c r="G5" s="171"/>
      <c r="H5" s="171"/>
      <c r="I5" s="74">
        <f>J8</f>
        <v>4.4999999999999998E-2</v>
      </c>
      <c r="J5" s="15" t="s">
        <v>46</v>
      </c>
      <c r="K5" s="16" t="s">
        <v>60</v>
      </c>
    </row>
    <row r="6" spans="1:22" ht="12" customHeight="1" thickTop="1">
      <c r="A6" s="17" t="s">
        <v>41</v>
      </c>
      <c r="B6" s="18" t="s">
        <v>39</v>
      </c>
      <c r="C6" s="19"/>
      <c r="D6" s="172">
        <v>80520021729</v>
      </c>
      <c r="E6" s="173"/>
      <c r="F6" s="174"/>
      <c r="G6" s="175"/>
      <c r="H6" s="175"/>
      <c r="I6" s="176"/>
      <c r="J6" s="94"/>
      <c r="K6" s="95"/>
    </row>
    <row r="7" spans="1:22" ht="12" customHeight="1">
      <c r="A7" s="20" t="s">
        <v>43</v>
      </c>
      <c r="B7" s="21" t="s">
        <v>36</v>
      </c>
      <c r="C7" s="19"/>
      <c r="D7" s="177">
        <v>80520021729</v>
      </c>
      <c r="E7" s="178"/>
      <c r="F7" s="179"/>
      <c r="G7" s="180"/>
      <c r="H7" s="180"/>
      <c r="I7" s="181"/>
      <c r="J7" s="96"/>
      <c r="K7" s="97"/>
      <c r="L7" s="49"/>
      <c r="M7" s="1"/>
      <c r="N7" s="1"/>
      <c r="O7" s="1"/>
    </row>
    <row r="8" spans="1:22" ht="12" customHeight="1">
      <c r="A8" s="20" t="s">
        <v>44</v>
      </c>
      <c r="B8" s="21" t="s">
        <v>81</v>
      </c>
      <c r="C8" s="22" t="s">
        <v>2</v>
      </c>
      <c r="D8" s="26">
        <f>SUM(D10:D13)</f>
        <v>4.4999999999999998E-2</v>
      </c>
      <c r="E8" s="23"/>
      <c r="F8" s="52"/>
      <c r="G8" s="67"/>
      <c r="H8" s="67"/>
      <c r="I8" s="53"/>
      <c r="J8" s="132">
        <f>SUM(J10:J13)</f>
        <v>4.4999999999999998E-2</v>
      </c>
      <c r="K8" s="98">
        <f>SUM(K10:K13)</f>
        <v>135</v>
      </c>
    </row>
    <row r="9" spans="1:22" ht="12" customHeight="1">
      <c r="A9" s="20" t="s">
        <v>45</v>
      </c>
      <c r="B9" s="21" t="s">
        <v>40</v>
      </c>
      <c r="C9" s="24"/>
      <c r="D9" s="25" t="s">
        <v>46</v>
      </c>
      <c r="E9" s="26" t="s">
        <v>60</v>
      </c>
      <c r="F9" s="52"/>
      <c r="G9" s="67"/>
      <c r="H9" s="67"/>
      <c r="I9" s="53"/>
      <c r="J9" s="133"/>
      <c r="K9" s="136"/>
    </row>
    <row r="10" spans="1:22" ht="12" customHeight="1">
      <c r="A10" s="20"/>
      <c r="B10" s="21"/>
      <c r="C10" s="50" t="s">
        <v>69</v>
      </c>
      <c r="D10" s="24"/>
      <c r="E10" s="27">
        <f>D18+D19+D20+D24</f>
        <v>0</v>
      </c>
      <c r="F10" s="52"/>
      <c r="G10" s="67"/>
      <c r="H10" s="67"/>
      <c r="I10" s="53"/>
      <c r="J10" s="134">
        <f>D10</f>
        <v>0</v>
      </c>
      <c r="K10" s="70">
        <f t="shared" ref="J10:K13" si="0">E10</f>
        <v>0</v>
      </c>
    </row>
    <row r="11" spans="1:22" ht="12" customHeight="1">
      <c r="A11" s="20"/>
      <c r="B11" s="21"/>
      <c r="C11" s="50" t="s">
        <v>72</v>
      </c>
      <c r="D11" s="131"/>
      <c r="E11" s="27">
        <f>D21</f>
        <v>0</v>
      </c>
      <c r="F11" s="52"/>
      <c r="G11" s="67"/>
      <c r="H11" s="67"/>
      <c r="I11" s="53"/>
      <c r="J11" s="134">
        <f t="shared" si="0"/>
        <v>0</v>
      </c>
      <c r="K11" s="70">
        <f t="shared" si="0"/>
        <v>0</v>
      </c>
    </row>
    <row r="12" spans="1:22" ht="12" customHeight="1">
      <c r="A12" s="20"/>
      <c r="B12" s="21"/>
      <c r="C12" s="50" t="s">
        <v>3</v>
      </c>
      <c r="D12" s="131"/>
      <c r="E12" s="28">
        <f>D22+D23</f>
        <v>0</v>
      </c>
      <c r="F12" s="52"/>
      <c r="G12" s="67"/>
      <c r="H12" s="67"/>
      <c r="I12" s="53"/>
      <c r="J12" s="134">
        <f t="shared" si="0"/>
        <v>0</v>
      </c>
      <c r="K12" s="70">
        <f t="shared" si="0"/>
        <v>0</v>
      </c>
    </row>
    <row r="13" spans="1:22" ht="12" customHeight="1" thickBot="1">
      <c r="A13" s="20"/>
      <c r="B13" s="21"/>
      <c r="C13" s="51" t="s">
        <v>37</v>
      </c>
      <c r="D13" s="131">
        <v>4.4999999999999998E-2</v>
      </c>
      <c r="E13" s="28">
        <f>D32</f>
        <v>135</v>
      </c>
      <c r="F13" s="52"/>
      <c r="G13" s="67"/>
      <c r="H13" s="68"/>
      <c r="I13" s="54"/>
      <c r="J13" s="134">
        <f t="shared" si="0"/>
        <v>4.4999999999999998E-2</v>
      </c>
      <c r="K13" s="70">
        <f t="shared" si="0"/>
        <v>135</v>
      </c>
    </row>
    <row r="14" spans="1:22" ht="4.5" customHeight="1" thickBot="1">
      <c r="A14" s="182"/>
      <c r="B14" s="183"/>
      <c r="C14" s="183"/>
      <c r="D14" s="183"/>
      <c r="E14" s="183"/>
      <c r="F14" s="183"/>
      <c r="G14" s="183"/>
      <c r="H14" s="183"/>
      <c r="I14" s="183"/>
      <c r="J14" s="183"/>
      <c r="K14" s="29"/>
    </row>
    <row r="15" spans="1:22" ht="12.75" customHeight="1">
      <c r="A15" s="92">
        <v>2</v>
      </c>
      <c r="B15" s="90" t="s">
        <v>68</v>
      </c>
      <c r="C15" s="90"/>
      <c r="D15" s="90"/>
      <c r="E15" s="184">
        <f>D7</f>
        <v>80520021729</v>
      </c>
      <c r="F15" s="185"/>
      <c r="G15" s="90"/>
      <c r="H15" s="90"/>
      <c r="I15" s="90"/>
      <c r="J15" s="90"/>
      <c r="K15" s="91"/>
    </row>
    <row r="16" spans="1:22" ht="22.5" customHeight="1">
      <c r="A16" s="30" t="s">
        <v>4</v>
      </c>
      <c r="B16" s="73" t="s">
        <v>5</v>
      </c>
      <c r="C16" s="73" t="s">
        <v>54</v>
      </c>
      <c r="D16" s="31" t="s">
        <v>6</v>
      </c>
      <c r="E16" s="32" t="s">
        <v>57</v>
      </c>
      <c r="F16" s="32" t="s">
        <v>58</v>
      </c>
      <c r="G16" s="32" t="s">
        <v>59</v>
      </c>
      <c r="H16" s="32" t="s">
        <v>56</v>
      </c>
      <c r="I16" s="32" t="s">
        <v>7</v>
      </c>
      <c r="J16" s="164" t="s">
        <v>8</v>
      </c>
      <c r="K16" s="165"/>
    </row>
    <row r="17" spans="1:12" ht="12.75" customHeight="1">
      <c r="A17" s="75" t="s">
        <v>47</v>
      </c>
      <c r="B17" s="76" t="s">
        <v>61</v>
      </c>
      <c r="C17" s="77"/>
      <c r="D17" s="78"/>
      <c r="E17" s="78"/>
      <c r="F17" s="78"/>
      <c r="G17" s="78"/>
      <c r="H17" s="78"/>
      <c r="I17" s="78"/>
      <c r="J17" s="162"/>
      <c r="K17" s="163"/>
    </row>
    <row r="18" spans="1:12" ht="12" customHeight="1">
      <c r="A18" s="33" t="s">
        <v>9</v>
      </c>
      <c r="B18" s="21" t="s">
        <v>10</v>
      </c>
      <c r="C18" s="34" t="s">
        <v>62</v>
      </c>
      <c r="D18" s="36"/>
      <c r="E18" s="100">
        <v>26.17</v>
      </c>
      <c r="F18" s="35">
        <f t="shared" ref="F18:F35" si="1">ROUND(D18*E18,2)</f>
        <v>0</v>
      </c>
      <c r="G18" s="36"/>
      <c r="H18" s="36">
        <f t="shared" ref="H18:H35" si="2">100-G18</f>
        <v>100</v>
      </c>
      <c r="I18" s="35">
        <f>ROUND(F18*H18/100,2)</f>
        <v>0</v>
      </c>
      <c r="J18" s="150"/>
      <c r="K18" s="151"/>
      <c r="L18" s="99"/>
    </row>
    <row r="19" spans="1:12" ht="12" customHeight="1">
      <c r="A19" s="33" t="s">
        <v>11</v>
      </c>
      <c r="B19" s="21" t="s">
        <v>12</v>
      </c>
      <c r="C19" s="34" t="s">
        <v>62</v>
      </c>
      <c r="D19" s="36"/>
      <c r="E19" s="100">
        <v>14.74</v>
      </c>
      <c r="F19" s="35">
        <f t="shared" si="1"/>
        <v>0</v>
      </c>
      <c r="G19" s="36"/>
      <c r="H19" s="36">
        <f t="shared" si="2"/>
        <v>100</v>
      </c>
      <c r="I19" s="35">
        <f t="shared" ref="I19:I35" si="3">ROUND(F19*H19/100,2)</f>
        <v>0</v>
      </c>
      <c r="J19" s="150"/>
      <c r="K19" s="151"/>
      <c r="L19" s="99"/>
    </row>
    <row r="20" spans="1:12" ht="12" customHeight="1">
      <c r="A20" s="33" t="s">
        <v>13</v>
      </c>
      <c r="B20" s="21" t="s">
        <v>14</v>
      </c>
      <c r="C20" s="34" t="s">
        <v>62</v>
      </c>
      <c r="D20" s="36"/>
      <c r="E20" s="100">
        <v>8.91</v>
      </c>
      <c r="F20" s="35">
        <f>ROUND(D20*E20,2)</f>
        <v>0</v>
      </c>
      <c r="G20" s="36"/>
      <c r="H20" s="36">
        <f t="shared" si="2"/>
        <v>100</v>
      </c>
      <c r="I20" s="35">
        <f t="shared" si="3"/>
        <v>0</v>
      </c>
      <c r="J20" s="150"/>
      <c r="K20" s="151"/>
      <c r="L20" s="99"/>
    </row>
    <row r="21" spans="1:12" ht="12" customHeight="1">
      <c r="A21" s="33" t="s">
        <v>15</v>
      </c>
      <c r="B21" s="21" t="s">
        <v>16</v>
      </c>
      <c r="C21" s="34" t="s">
        <v>62</v>
      </c>
      <c r="D21" s="36"/>
      <c r="E21" s="101">
        <v>22.82</v>
      </c>
      <c r="F21" s="35">
        <f>ROUND(D21*E21,2)</f>
        <v>0</v>
      </c>
      <c r="G21" s="36"/>
      <c r="H21" s="36">
        <f t="shared" si="2"/>
        <v>100</v>
      </c>
      <c r="I21" s="35">
        <f t="shared" si="3"/>
        <v>0</v>
      </c>
      <c r="J21" s="150"/>
      <c r="K21" s="151"/>
      <c r="L21" s="99"/>
    </row>
    <row r="22" spans="1:12" ht="12" customHeight="1">
      <c r="A22" s="33" t="s">
        <v>17</v>
      </c>
      <c r="B22" s="21" t="s">
        <v>18</v>
      </c>
      <c r="C22" s="34" t="s">
        <v>62</v>
      </c>
      <c r="D22" s="36"/>
      <c r="E22" s="100">
        <v>5.3</v>
      </c>
      <c r="F22" s="35">
        <f t="shared" si="1"/>
        <v>0</v>
      </c>
      <c r="G22" s="36"/>
      <c r="H22" s="36">
        <f t="shared" si="2"/>
        <v>100</v>
      </c>
      <c r="I22" s="35">
        <f t="shared" si="3"/>
        <v>0</v>
      </c>
      <c r="J22" s="150"/>
      <c r="K22" s="151"/>
      <c r="L22" s="99"/>
    </row>
    <row r="23" spans="1:12" ht="12" customHeight="1">
      <c r="A23" s="33" t="s">
        <v>19</v>
      </c>
      <c r="B23" s="21" t="s">
        <v>73</v>
      </c>
      <c r="C23" s="34" t="s">
        <v>62</v>
      </c>
      <c r="D23" s="36"/>
      <c r="E23" s="100">
        <v>2.12</v>
      </c>
      <c r="F23" s="35">
        <f>ROUND(D23*E23,2)</f>
        <v>0</v>
      </c>
      <c r="G23" s="36"/>
      <c r="H23" s="36">
        <f t="shared" si="2"/>
        <v>100</v>
      </c>
      <c r="I23" s="35">
        <f t="shared" si="3"/>
        <v>0</v>
      </c>
      <c r="J23" s="150"/>
      <c r="K23" s="151"/>
      <c r="L23" s="99"/>
    </row>
    <row r="24" spans="1:12" ht="12" customHeight="1">
      <c r="A24" s="33" t="s">
        <v>20</v>
      </c>
      <c r="B24" s="21" t="s">
        <v>74</v>
      </c>
      <c r="C24" s="34" t="s">
        <v>62</v>
      </c>
      <c r="D24" s="36"/>
      <c r="E24" s="102">
        <v>4.32</v>
      </c>
      <c r="F24" s="35">
        <f>ROUND(D24*E24,2)</f>
        <v>0</v>
      </c>
      <c r="G24" s="36"/>
      <c r="H24" s="36">
        <f t="shared" si="2"/>
        <v>100</v>
      </c>
      <c r="I24" s="35">
        <f t="shared" si="3"/>
        <v>0</v>
      </c>
      <c r="J24" s="150"/>
      <c r="K24" s="151"/>
      <c r="L24" s="99"/>
    </row>
    <row r="25" spans="1:12" ht="12" customHeight="1">
      <c r="A25" s="33" t="s">
        <v>21</v>
      </c>
      <c r="B25" s="21" t="s">
        <v>96</v>
      </c>
      <c r="C25" s="34" t="s">
        <v>62</v>
      </c>
      <c r="D25" s="36">
        <f t="shared" ref="D25:D31" si="4">D18</f>
        <v>0</v>
      </c>
      <c r="E25" s="102">
        <v>28.34</v>
      </c>
      <c r="F25" s="35">
        <f t="shared" ref="F25:F31" si="5">ROUND(D25*E25,2)</f>
        <v>0</v>
      </c>
      <c r="G25" s="36"/>
      <c r="H25" s="36">
        <f t="shared" si="2"/>
        <v>100</v>
      </c>
      <c r="I25" s="35">
        <f t="shared" si="3"/>
        <v>0</v>
      </c>
      <c r="J25" s="150"/>
      <c r="K25" s="151"/>
      <c r="L25" s="99"/>
    </row>
    <row r="26" spans="1:12" ht="12" customHeight="1">
      <c r="A26" s="33" t="s">
        <v>75</v>
      </c>
      <c r="B26" s="21" t="s">
        <v>97</v>
      </c>
      <c r="C26" s="34" t="s">
        <v>62</v>
      </c>
      <c r="D26" s="36">
        <f t="shared" si="4"/>
        <v>0</v>
      </c>
      <c r="E26" s="102">
        <v>16.13</v>
      </c>
      <c r="F26" s="35">
        <f t="shared" si="5"/>
        <v>0</v>
      </c>
      <c r="G26" s="36"/>
      <c r="H26" s="36">
        <f t="shared" si="2"/>
        <v>100</v>
      </c>
      <c r="I26" s="35">
        <f t="shared" si="3"/>
        <v>0</v>
      </c>
      <c r="J26" s="150"/>
      <c r="K26" s="151"/>
    </row>
    <row r="27" spans="1:12" ht="12" customHeight="1">
      <c r="A27" s="33" t="s">
        <v>76</v>
      </c>
      <c r="B27" s="21" t="s">
        <v>98</v>
      </c>
      <c r="C27" s="34" t="s">
        <v>62</v>
      </c>
      <c r="D27" s="36">
        <f t="shared" si="4"/>
        <v>0</v>
      </c>
      <c r="E27" s="102">
        <v>16.68</v>
      </c>
      <c r="F27" s="35">
        <f t="shared" si="5"/>
        <v>0</v>
      </c>
      <c r="G27" s="36"/>
      <c r="H27" s="36">
        <f t="shared" si="2"/>
        <v>100</v>
      </c>
      <c r="I27" s="35">
        <f t="shared" si="3"/>
        <v>0</v>
      </c>
      <c r="J27" s="150"/>
      <c r="K27" s="151"/>
    </row>
    <row r="28" spans="1:12" ht="12" customHeight="1">
      <c r="A28" s="33" t="s">
        <v>91</v>
      </c>
      <c r="B28" s="21" t="s">
        <v>99</v>
      </c>
      <c r="C28" s="34" t="s">
        <v>62</v>
      </c>
      <c r="D28" s="36">
        <f t="shared" si="4"/>
        <v>0</v>
      </c>
      <c r="E28" s="102">
        <v>17.36</v>
      </c>
      <c r="F28" s="35">
        <f t="shared" si="5"/>
        <v>0</v>
      </c>
      <c r="G28" s="36"/>
      <c r="H28" s="36">
        <f t="shared" si="2"/>
        <v>100</v>
      </c>
      <c r="I28" s="35">
        <f t="shared" si="3"/>
        <v>0</v>
      </c>
      <c r="J28" s="150"/>
      <c r="K28" s="151"/>
    </row>
    <row r="29" spans="1:12" ht="12" customHeight="1">
      <c r="A29" s="33" t="s">
        <v>103</v>
      </c>
      <c r="B29" s="21" t="s">
        <v>100</v>
      </c>
      <c r="C29" s="34" t="s">
        <v>62</v>
      </c>
      <c r="D29" s="36">
        <f t="shared" si="4"/>
        <v>0</v>
      </c>
      <c r="E29" s="102">
        <v>14.47</v>
      </c>
      <c r="F29" s="35">
        <f t="shared" si="5"/>
        <v>0</v>
      </c>
      <c r="G29" s="36"/>
      <c r="H29" s="36">
        <f t="shared" si="2"/>
        <v>100</v>
      </c>
      <c r="I29" s="35">
        <f t="shared" si="3"/>
        <v>0</v>
      </c>
      <c r="J29" s="150"/>
      <c r="K29" s="151"/>
    </row>
    <row r="30" spans="1:12" ht="12" customHeight="1">
      <c r="A30" s="33" t="s">
        <v>104</v>
      </c>
      <c r="B30" s="21" t="s">
        <v>101</v>
      </c>
      <c r="C30" s="34" t="s">
        <v>62</v>
      </c>
      <c r="D30" s="36">
        <f t="shared" si="4"/>
        <v>0</v>
      </c>
      <c r="E30" s="102">
        <v>11.72</v>
      </c>
      <c r="F30" s="35">
        <f t="shared" si="5"/>
        <v>0</v>
      </c>
      <c r="G30" s="36"/>
      <c r="H30" s="36">
        <f t="shared" si="2"/>
        <v>100</v>
      </c>
      <c r="I30" s="35">
        <f t="shared" si="3"/>
        <v>0</v>
      </c>
      <c r="J30" s="150"/>
      <c r="K30" s="151"/>
    </row>
    <row r="31" spans="1:12" ht="12" customHeight="1">
      <c r="A31" s="33" t="s">
        <v>105</v>
      </c>
      <c r="B31" s="21" t="s">
        <v>102</v>
      </c>
      <c r="C31" s="34" t="s">
        <v>62</v>
      </c>
      <c r="D31" s="36">
        <f t="shared" si="4"/>
        <v>0</v>
      </c>
      <c r="E31" s="102">
        <v>19.920000000000002</v>
      </c>
      <c r="F31" s="35">
        <f t="shared" si="5"/>
        <v>0</v>
      </c>
      <c r="G31" s="36"/>
      <c r="H31" s="36">
        <f t="shared" si="2"/>
        <v>100</v>
      </c>
      <c r="I31" s="35">
        <f t="shared" si="3"/>
        <v>0</v>
      </c>
      <c r="J31" s="150"/>
      <c r="K31" s="151"/>
    </row>
    <row r="32" spans="1:12" ht="12" customHeight="1">
      <c r="A32" s="33" t="s">
        <v>106</v>
      </c>
      <c r="B32" s="21" t="s">
        <v>71</v>
      </c>
      <c r="C32" s="34" t="s">
        <v>63</v>
      </c>
      <c r="D32" s="36">
        <v>135</v>
      </c>
      <c r="E32" s="23">
        <v>2.46</v>
      </c>
      <c r="F32" s="35">
        <f>ROUND(D32*E32,2)</f>
        <v>332.1</v>
      </c>
      <c r="G32" s="36">
        <v>16</v>
      </c>
      <c r="H32" s="36">
        <f t="shared" si="2"/>
        <v>84</v>
      </c>
      <c r="I32" s="35">
        <f t="shared" si="3"/>
        <v>278.95999999999998</v>
      </c>
      <c r="J32" s="150"/>
      <c r="K32" s="151"/>
    </row>
    <row r="33" spans="1:11" ht="12" customHeight="1">
      <c r="A33" s="33" t="s">
        <v>107</v>
      </c>
      <c r="B33" s="21" t="s">
        <v>22</v>
      </c>
      <c r="C33" s="34" t="s">
        <v>64</v>
      </c>
      <c r="D33" s="36"/>
      <c r="E33" s="23">
        <v>6.36</v>
      </c>
      <c r="F33" s="35">
        <f t="shared" si="1"/>
        <v>0</v>
      </c>
      <c r="G33" s="36"/>
      <c r="H33" s="36">
        <f t="shared" si="2"/>
        <v>100</v>
      </c>
      <c r="I33" s="35">
        <f t="shared" si="3"/>
        <v>0</v>
      </c>
      <c r="J33" s="150"/>
      <c r="K33" s="151"/>
    </row>
    <row r="34" spans="1:11" ht="12" customHeight="1">
      <c r="A34" s="33" t="s">
        <v>108</v>
      </c>
      <c r="B34" s="21" t="s">
        <v>92</v>
      </c>
      <c r="C34" s="34" t="s">
        <v>63</v>
      </c>
      <c r="D34" s="36"/>
      <c r="E34" s="23">
        <v>1.96</v>
      </c>
      <c r="F34" s="35">
        <f t="shared" si="1"/>
        <v>0</v>
      </c>
      <c r="G34" s="36"/>
      <c r="H34" s="36">
        <f t="shared" si="2"/>
        <v>100</v>
      </c>
      <c r="I34" s="35">
        <f t="shared" si="3"/>
        <v>0</v>
      </c>
      <c r="J34" s="160"/>
      <c r="K34" s="161"/>
    </row>
    <row r="35" spans="1:11" ht="12" customHeight="1">
      <c r="A35" s="33" t="s">
        <v>109</v>
      </c>
      <c r="B35" s="21" t="s">
        <v>77</v>
      </c>
      <c r="C35" s="34" t="s">
        <v>62</v>
      </c>
      <c r="D35" s="36"/>
      <c r="E35" s="22">
        <f>ROUND(28.33*0.3,2)</f>
        <v>8.5</v>
      </c>
      <c r="F35" s="35">
        <f t="shared" si="1"/>
        <v>0</v>
      </c>
      <c r="G35" s="36"/>
      <c r="H35" s="36">
        <f t="shared" si="2"/>
        <v>100</v>
      </c>
      <c r="I35" s="35">
        <f t="shared" si="3"/>
        <v>0</v>
      </c>
      <c r="J35" s="150"/>
      <c r="K35" s="151"/>
    </row>
    <row r="36" spans="1:11" ht="12.75" customHeight="1">
      <c r="A36" s="20"/>
      <c r="B36" s="152" t="s">
        <v>23</v>
      </c>
      <c r="C36" s="153"/>
      <c r="D36" s="153"/>
      <c r="E36" s="154"/>
      <c r="F36" s="37">
        <f>SUM(F18:F35)</f>
        <v>332.1</v>
      </c>
      <c r="G36" s="62"/>
      <c r="H36" s="23"/>
      <c r="I36" s="37">
        <f>SUM(I18:I35)</f>
        <v>278.95999999999998</v>
      </c>
      <c r="J36" s="150"/>
      <c r="K36" s="151"/>
    </row>
    <row r="37" spans="1:11" ht="12.75" customHeight="1">
      <c r="A37" s="75" t="s">
        <v>48</v>
      </c>
      <c r="B37" s="76" t="s">
        <v>65</v>
      </c>
      <c r="C37" s="78"/>
      <c r="D37" s="78"/>
      <c r="E37" s="78"/>
      <c r="F37" s="79"/>
      <c r="G37" s="78"/>
      <c r="H37" s="78"/>
      <c r="I37" s="79"/>
      <c r="J37" s="80"/>
      <c r="K37" s="81"/>
    </row>
    <row r="38" spans="1:11" ht="12" customHeight="1">
      <c r="A38" s="33" t="s">
        <v>24</v>
      </c>
      <c r="B38" s="56" t="s">
        <v>78</v>
      </c>
      <c r="C38" s="57"/>
      <c r="D38" s="58"/>
      <c r="E38" s="60"/>
      <c r="F38" s="39">
        <v>0</v>
      </c>
      <c r="G38" s="27"/>
      <c r="H38" s="61"/>
      <c r="I38" s="35">
        <v>0</v>
      </c>
      <c r="J38" s="150"/>
      <c r="K38" s="151"/>
    </row>
    <row r="39" spans="1:11" ht="12" customHeight="1">
      <c r="A39" s="33" t="s">
        <v>25</v>
      </c>
      <c r="B39" s="56" t="s">
        <v>79</v>
      </c>
      <c r="C39" s="57"/>
      <c r="D39" s="59"/>
      <c r="E39" s="23"/>
      <c r="F39" s="35">
        <v>0</v>
      </c>
      <c r="G39" s="27"/>
      <c r="H39" s="61"/>
      <c r="I39" s="35">
        <v>0</v>
      </c>
      <c r="J39" s="150"/>
      <c r="K39" s="151"/>
    </row>
    <row r="40" spans="1:11" ht="12.75" customHeight="1">
      <c r="A40" s="20"/>
      <c r="B40" s="152" t="s">
        <v>26</v>
      </c>
      <c r="C40" s="153"/>
      <c r="D40" s="153"/>
      <c r="E40" s="154"/>
      <c r="F40" s="37">
        <f>SUM(F38:F39)</f>
        <v>0</v>
      </c>
      <c r="G40" s="62"/>
      <c r="H40" s="23"/>
      <c r="I40" s="40">
        <f>SUM(I38:I39)</f>
        <v>0</v>
      </c>
      <c r="J40" s="150"/>
      <c r="K40" s="151"/>
    </row>
    <row r="41" spans="1:11" ht="12.75" customHeight="1">
      <c r="A41" s="75" t="s">
        <v>50</v>
      </c>
      <c r="B41" s="76" t="s">
        <v>93</v>
      </c>
      <c r="C41" s="82"/>
      <c r="D41" s="82"/>
      <c r="E41" s="82"/>
      <c r="F41" s="83"/>
      <c r="G41" s="82"/>
      <c r="H41" s="82"/>
      <c r="I41" s="83"/>
      <c r="J41" s="84"/>
      <c r="K41" s="85"/>
    </row>
    <row r="42" spans="1:11" ht="12.75" customHeight="1">
      <c r="A42" s="20"/>
      <c r="B42" s="152" t="s">
        <v>27</v>
      </c>
      <c r="C42" s="153"/>
      <c r="D42" s="153"/>
      <c r="E42" s="154"/>
      <c r="F42" s="37">
        <v>0</v>
      </c>
      <c r="G42" s="62"/>
      <c r="H42" s="23"/>
      <c r="I42" s="37">
        <f>F42</f>
        <v>0</v>
      </c>
      <c r="J42" s="150"/>
      <c r="K42" s="151"/>
    </row>
    <row r="43" spans="1:11" ht="12.75" customHeight="1">
      <c r="A43" s="75" t="s">
        <v>49</v>
      </c>
      <c r="B43" s="76" t="s">
        <v>94</v>
      </c>
      <c r="C43" s="84"/>
      <c r="D43" s="84"/>
      <c r="E43" s="78"/>
      <c r="F43" s="86"/>
      <c r="G43" s="80"/>
      <c r="H43" s="80"/>
      <c r="I43" s="86"/>
      <c r="J43" s="80"/>
      <c r="K43" s="81"/>
    </row>
    <row r="44" spans="1:11" ht="12.75" customHeight="1">
      <c r="A44" s="20"/>
      <c r="B44" s="152" t="s">
        <v>29</v>
      </c>
      <c r="C44" s="153"/>
      <c r="D44" s="153"/>
      <c r="E44" s="154"/>
      <c r="F44" s="37">
        <v>0</v>
      </c>
      <c r="G44" s="62"/>
      <c r="H44" s="23"/>
      <c r="I44" s="37">
        <f>F44</f>
        <v>0</v>
      </c>
      <c r="J44" s="150"/>
      <c r="K44" s="151"/>
    </row>
    <row r="45" spans="1:11" ht="12.75" customHeight="1">
      <c r="A45" s="75" t="s">
        <v>51</v>
      </c>
      <c r="B45" s="76" t="s">
        <v>95</v>
      </c>
      <c r="C45" s="84"/>
      <c r="D45" s="84"/>
      <c r="E45" s="78"/>
      <c r="F45" s="86"/>
      <c r="G45" s="80"/>
      <c r="H45" s="80"/>
      <c r="I45" s="86"/>
      <c r="J45" s="80"/>
      <c r="K45" s="81"/>
    </row>
    <row r="46" spans="1:11" ht="12.75" customHeight="1">
      <c r="A46" s="20"/>
      <c r="B46" s="152" t="s">
        <v>30</v>
      </c>
      <c r="C46" s="153"/>
      <c r="D46" s="153"/>
      <c r="E46" s="154"/>
      <c r="F46" s="37">
        <v>0</v>
      </c>
      <c r="G46" s="62"/>
      <c r="H46" s="23"/>
      <c r="I46" s="37">
        <f>F46</f>
        <v>0</v>
      </c>
      <c r="J46" s="150"/>
      <c r="K46" s="151"/>
    </row>
    <row r="47" spans="1:11" ht="12.75" customHeight="1">
      <c r="A47" s="75" t="s">
        <v>52</v>
      </c>
      <c r="B47" s="76" t="s">
        <v>66</v>
      </c>
      <c r="C47" s="87"/>
      <c r="D47" s="80"/>
      <c r="E47" s="80"/>
      <c r="F47" s="86"/>
      <c r="G47" s="80"/>
      <c r="H47" s="80"/>
      <c r="I47" s="86"/>
      <c r="J47" s="80"/>
      <c r="K47" s="81"/>
    </row>
    <row r="48" spans="1:11" ht="12" customHeight="1">
      <c r="A48" s="33" t="s">
        <v>31</v>
      </c>
      <c r="B48" s="21" t="s">
        <v>32</v>
      </c>
      <c r="C48" s="38" t="s">
        <v>28</v>
      </c>
      <c r="D48" s="36"/>
      <c r="E48" s="35">
        <v>3355.33</v>
      </c>
      <c r="F48" s="35">
        <f>D48*E48</f>
        <v>0</v>
      </c>
      <c r="G48" s="36"/>
      <c r="H48" s="36">
        <f>100-G48</f>
        <v>100</v>
      </c>
      <c r="I48" s="35">
        <f>ROUND(F48*H48/100,2)</f>
        <v>0</v>
      </c>
      <c r="J48" s="150"/>
      <c r="K48" s="151"/>
    </row>
    <row r="49" spans="1:11" ht="12.75" customHeight="1">
      <c r="A49" s="20"/>
      <c r="B49" s="152" t="s">
        <v>38</v>
      </c>
      <c r="C49" s="153"/>
      <c r="D49" s="153"/>
      <c r="E49" s="154"/>
      <c r="F49" s="37">
        <f>F48</f>
        <v>0</v>
      </c>
      <c r="G49" s="62"/>
      <c r="H49" s="23"/>
      <c r="I49" s="37">
        <f>I48</f>
        <v>0</v>
      </c>
      <c r="J49" s="150"/>
      <c r="K49" s="151"/>
    </row>
    <row r="50" spans="1:11" ht="12.75" customHeight="1">
      <c r="A50" s="75" t="s">
        <v>53</v>
      </c>
      <c r="B50" s="76" t="s">
        <v>67</v>
      </c>
      <c r="C50" s="87"/>
      <c r="D50" s="80"/>
      <c r="E50" s="80"/>
      <c r="F50" s="86"/>
      <c r="G50" s="80"/>
      <c r="H50" s="80"/>
      <c r="I50" s="86"/>
      <c r="J50" s="80"/>
      <c r="K50" s="81"/>
    </row>
    <row r="51" spans="1:11" ht="12" customHeight="1">
      <c r="A51" s="33" t="s">
        <v>34</v>
      </c>
      <c r="B51" s="21" t="s">
        <v>35</v>
      </c>
      <c r="C51" s="38" t="s">
        <v>28</v>
      </c>
      <c r="D51" s="36"/>
      <c r="E51" s="35">
        <v>5150.3500000000004</v>
      </c>
      <c r="F51" s="35">
        <f>D51*E51</f>
        <v>0</v>
      </c>
      <c r="G51" s="36"/>
      <c r="H51" s="36">
        <f>100-G51</f>
        <v>100</v>
      </c>
      <c r="I51" s="35">
        <f>ROUND(F51*H51/100,2)</f>
        <v>0</v>
      </c>
      <c r="J51" s="150"/>
      <c r="K51" s="151"/>
    </row>
    <row r="52" spans="1:11" ht="12.75" customHeight="1" thickBot="1">
      <c r="A52" s="41"/>
      <c r="B52" s="155" t="s">
        <v>33</v>
      </c>
      <c r="C52" s="156"/>
      <c r="D52" s="156"/>
      <c r="E52" s="157"/>
      <c r="F52" s="42">
        <f>F51</f>
        <v>0</v>
      </c>
      <c r="G52" s="64"/>
      <c r="H52" s="65"/>
      <c r="I52" s="42">
        <f>I51</f>
        <v>0</v>
      </c>
      <c r="J52" s="158"/>
      <c r="K52" s="159"/>
    </row>
    <row r="53" spans="1:11" ht="22.5" customHeight="1" thickBot="1">
      <c r="A53" s="63"/>
      <c r="B53" s="66"/>
      <c r="C53" s="144" t="s">
        <v>142</v>
      </c>
      <c r="D53" s="144"/>
      <c r="E53" s="144"/>
      <c r="F53" s="88">
        <f>ROUND((F36+F40+F42+F44+F46+F49+F52),0)</f>
        <v>332</v>
      </c>
      <c r="G53" s="145" t="s">
        <v>143</v>
      </c>
      <c r="H53" s="146"/>
      <c r="I53" s="89">
        <f>ROUND((I36+I40+I42+I44+I46+I49+I52),0)</f>
        <v>279</v>
      </c>
      <c r="J53" s="147"/>
      <c r="K53" s="148"/>
    </row>
    <row r="54" spans="1:11" ht="4.5" customHeight="1">
      <c r="A54" s="43"/>
      <c r="B54" s="44"/>
      <c r="C54" s="45"/>
    </row>
    <row r="55" spans="1:11" ht="12.75" customHeight="1">
      <c r="B55" s="55"/>
    </row>
    <row r="56" spans="1:11" ht="12.75" customHeight="1">
      <c r="B56" s="186"/>
      <c r="C56" s="186"/>
      <c r="D56" s="186"/>
      <c r="E56" s="186"/>
      <c r="F56" s="186"/>
      <c r="G56" s="186"/>
      <c r="H56" s="186"/>
      <c r="I56" s="186"/>
      <c r="J56" s="186"/>
      <c r="K56" s="186"/>
    </row>
    <row r="65" spans="2:11" s="46" customFormat="1" ht="12.75" customHeight="1">
      <c r="B65" s="47"/>
      <c r="C65" s="48"/>
      <c r="D65" s="4"/>
      <c r="E65" s="4"/>
      <c r="F65" s="4"/>
      <c r="G65" s="4"/>
      <c r="H65" s="4"/>
      <c r="I65" s="4"/>
      <c r="J65" s="4"/>
      <c r="K65" s="4"/>
    </row>
    <row r="66" spans="2:11" s="46" customFormat="1" ht="12.75" customHeight="1">
      <c r="B66" s="47"/>
      <c r="C66" s="48"/>
      <c r="D66" s="4"/>
      <c r="E66" s="4"/>
      <c r="F66" s="4"/>
      <c r="G66" s="4"/>
      <c r="H66" s="4"/>
      <c r="I66" s="4"/>
      <c r="J66" s="4"/>
      <c r="K66" s="4"/>
    </row>
    <row r="67" spans="2:11" s="46" customFormat="1" ht="12.75" customHeight="1">
      <c r="B67" s="47"/>
      <c r="C67" s="48"/>
      <c r="D67" s="4"/>
      <c r="E67" s="4"/>
      <c r="F67" s="4"/>
      <c r="G67" s="4"/>
      <c r="H67" s="4"/>
      <c r="I67" s="4"/>
      <c r="J67" s="4"/>
      <c r="K67" s="4"/>
    </row>
    <row r="68" spans="2:11" s="46" customFormat="1" ht="12.75" customHeight="1">
      <c r="B68" s="47"/>
      <c r="C68" s="48"/>
      <c r="D68" s="4"/>
      <c r="E68" s="4"/>
      <c r="F68" s="4"/>
      <c r="G68" s="4"/>
      <c r="H68" s="4"/>
      <c r="I68" s="4"/>
      <c r="J68" s="4"/>
      <c r="K68" s="4"/>
    </row>
    <row r="69" spans="2:11" s="46" customFormat="1" ht="12.75" customHeight="1">
      <c r="B69" s="47"/>
      <c r="C69" s="48"/>
      <c r="D69" s="4"/>
      <c r="E69" s="4"/>
      <c r="F69" s="4"/>
      <c r="G69" s="4"/>
      <c r="H69" s="4"/>
      <c r="I69" s="4"/>
      <c r="J69" s="4"/>
      <c r="K69" s="4"/>
    </row>
    <row r="70" spans="2:11" s="46" customFormat="1" ht="12.75" customHeight="1">
      <c r="B70" s="47"/>
      <c r="C70" s="48"/>
      <c r="D70" s="4"/>
      <c r="E70" s="4"/>
      <c r="F70" s="4"/>
      <c r="G70" s="4"/>
      <c r="H70" s="4"/>
      <c r="I70" s="4"/>
      <c r="J70" s="4"/>
      <c r="K70" s="4"/>
    </row>
    <row r="71" spans="2:11" s="46" customFormat="1" ht="12.75" customHeight="1">
      <c r="B71" s="47"/>
      <c r="C71" s="48"/>
      <c r="D71" s="4"/>
      <c r="E71" s="4"/>
      <c r="F71" s="4"/>
      <c r="G71" s="4"/>
      <c r="H71" s="4"/>
      <c r="I71" s="4"/>
      <c r="J71" s="4"/>
      <c r="K71" s="4"/>
    </row>
    <row r="72" spans="2:11" s="46" customFormat="1" ht="12.75" customHeight="1">
      <c r="B72" s="47"/>
      <c r="C72" s="48"/>
      <c r="D72" s="4"/>
      <c r="E72" s="4"/>
      <c r="F72" s="4"/>
      <c r="G72" s="4"/>
      <c r="H72" s="4"/>
      <c r="I72" s="4"/>
      <c r="J72" s="4"/>
      <c r="K72" s="4"/>
    </row>
    <row r="73" spans="2:11" s="46" customFormat="1" ht="12.75" customHeight="1">
      <c r="B73" s="47"/>
      <c r="C73" s="48"/>
      <c r="D73" s="4"/>
      <c r="E73" s="4"/>
      <c r="F73" s="4"/>
      <c r="G73" s="4"/>
      <c r="H73" s="4"/>
      <c r="I73" s="4"/>
      <c r="J73" s="4"/>
      <c r="K73" s="4"/>
    </row>
    <row r="74" spans="2:11" s="46" customFormat="1" ht="12.75" customHeight="1">
      <c r="B74" s="47"/>
      <c r="C74" s="48"/>
      <c r="D74" s="4"/>
      <c r="E74" s="4"/>
      <c r="F74" s="4"/>
      <c r="G74" s="4"/>
      <c r="H74" s="4"/>
      <c r="I74" s="4"/>
      <c r="J74" s="4"/>
      <c r="K74" s="4"/>
    </row>
    <row r="75" spans="2:11" s="46" customFormat="1" ht="12.75" customHeight="1">
      <c r="B75" s="47"/>
      <c r="C75" s="48"/>
      <c r="D75" s="4"/>
      <c r="E75" s="4"/>
      <c r="F75" s="4"/>
      <c r="G75" s="4"/>
      <c r="H75" s="4"/>
      <c r="I75" s="4"/>
      <c r="J75" s="4"/>
      <c r="K75" s="4"/>
    </row>
    <row r="76" spans="2:11" s="46" customFormat="1" ht="12.75" customHeight="1">
      <c r="B76" s="47"/>
      <c r="C76" s="48"/>
      <c r="D76" s="4"/>
      <c r="E76" s="4"/>
      <c r="F76" s="4"/>
      <c r="G76" s="4"/>
      <c r="H76" s="4"/>
      <c r="I76" s="4"/>
      <c r="J76" s="4"/>
      <c r="K76" s="4"/>
    </row>
    <row r="77" spans="2:11" s="46" customFormat="1" ht="12.75" customHeight="1">
      <c r="B77" s="47"/>
      <c r="C77" s="48"/>
      <c r="D77" s="4"/>
      <c r="E77" s="4"/>
      <c r="F77" s="4"/>
      <c r="G77" s="4"/>
      <c r="H77" s="4"/>
      <c r="I77" s="4"/>
      <c r="J77" s="4"/>
      <c r="K77" s="4"/>
    </row>
    <row r="78" spans="2:11" s="46" customFormat="1" ht="12.75" customHeight="1">
      <c r="B78" s="47"/>
      <c r="C78" s="48"/>
      <c r="D78" s="4"/>
      <c r="E78" s="4"/>
      <c r="F78" s="4"/>
      <c r="G78" s="4"/>
      <c r="H78" s="4"/>
      <c r="I78" s="4"/>
      <c r="J78" s="4"/>
      <c r="K78" s="4"/>
    </row>
    <row r="79" spans="2:11" s="46" customFormat="1" ht="12.75" customHeight="1">
      <c r="B79" s="47"/>
      <c r="C79" s="48"/>
      <c r="D79" s="4"/>
      <c r="E79" s="4"/>
      <c r="F79" s="4"/>
      <c r="G79" s="4"/>
      <c r="H79" s="4"/>
      <c r="I79" s="4"/>
      <c r="J79" s="4"/>
      <c r="K79" s="4"/>
    </row>
    <row r="80" spans="2:11" s="46" customFormat="1" ht="12.75" customHeight="1">
      <c r="B80" s="47"/>
      <c r="C80" s="48"/>
      <c r="D80" s="4"/>
      <c r="E80" s="4"/>
      <c r="F80" s="4"/>
      <c r="G80" s="4"/>
      <c r="H80" s="4"/>
      <c r="I80" s="4"/>
      <c r="J80" s="4"/>
      <c r="K80" s="4"/>
    </row>
    <row r="81" spans="2:11" s="46" customFormat="1" ht="12.75" customHeight="1">
      <c r="B81" s="47"/>
      <c r="C81" s="48"/>
      <c r="D81" s="4"/>
      <c r="E81" s="4"/>
      <c r="F81" s="4"/>
      <c r="G81" s="4"/>
      <c r="H81" s="4"/>
      <c r="I81" s="4"/>
      <c r="J81" s="4"/>
      <c r="K81" s="4"/>
    </row>
    <row r="82" spans="2:11" s="46" customFormat="1" ht="12.75" customHeight="1">
      <c r="B82" s="47"/>
      <c r="C82" s="48"/>
      <c r="D82" s="4"/>
      <c r="E82" s="4"/>
      <c r="F82" s="4"/>
      <c r="G82" s="4"/>
      <c r="H82" s="4"/>
      <c r="I82" s="4"/>
      <c r="J82" s="4"/>
      <c r="K82" s="4"/>
    </row>
    <row r="83" spans="2:11" s="46" customFormat="1" ht="12.75" customHeight="1">
      <c r="B83" s="47"/>
      <c r="C83" s="48"/>
      <c r="D83" s="4"/>
      <c r="E83" s="4"/>
      <c r="F83" s="4"/>
      <c r="G83" s="4"/>
      <c r="H83" s="4"/>
      <c r="I83" s="4"/>
      <c r="J83" s="4"/>
      <c r="K83" s="4"/>
    </row>
    <row r="84" spans="2:11" s="46" customFormat="1" ht="12.75" customHeight="1">
      <c r="B84" s="47"/>
      <c r="C84" s="48"/>
      <c r="D84" s="4"/>
      <c r="E84" s="4"/>
      <c r="F84" s="4"/>
      <c r="G84" s="4"/>
      <c r="H84" s="4"/>
      <c r="I84" s="4"/>
      <c r="J84" s="4"/>
      <c r="K84" s="4"/>
    </row>
    <row r="85" spans="2:11" s="46" customFormat="1" ht="12.75" customHeight="1">
      <c r="B85" s="47"/>
      <c r="C85" s="48"/>
      <c r="D85" s="4"/>
      <c r="E85" s="4"/>
      <c r="F85" s="4"/>
      <c r="G85" s="4"/>
      <c r="H85" s="4"/>
      <c r="I85" s="4"/>
      <c r="J85" s="4"/>
      <c r="K85" s="4"/>
    </row>
    <row r="86" spans="2:11" s="46" customFormat="1" ht="12.75" customHeight="1">
      <c r="B86" s="47"/>
      <c r="C86" s="48"/>
      <c r="D86" s="4"/>
      <c r="E86" s="4"/>
      <c r="F86" s="4"/>
      <c r="G86" s="4"/>
      <c r="H86" s="4"/>
      <c r="I86" s="4"/>
      <c r="J86" s="4"/>
      <c r="K86" s="4"/>
    </row>
    <row r="87" spans="2:11" s="46" customFormat="1" ht="12.75" customHeight="1">
      <c r="B87" s="47"/>
      <c r="C87" s="48"/>
      <c r="D87" s="4"/>
      <c r="E87" s="4"/>
      <c r="F87" s="4"/>
      <c r="G87" s="4"/>
      <c r="H87" s="4"/>
      <c r="I87" s="4"/>
      <c r="J87" s="4"/>
      <c r="K87" s="4"/>
    </row>
    <row r="88" spans="2:11" s="46" customFormat="1" ht="12.75" customHeight="1">
      <c r="B88" s="47"/>
      <c r="C88" s="48"/>
      <c r="D88" s="4"/>
      <c r="E88" s="4"/>
      <c r="F88" s="4"/>
      <c r="G88" s="4"/>
      <c r="H88" s="4"/>
      <c r="I88" s="4"/>
      <c r="J88" s="4"/>
      <c r="K88" s="4"/>
    </row>
    <row r="89" spans="2:11" s="46" customFormat="1" ht="12.75" customHeight="1">
      <c r="B89" s="47"/>
      <c r="C89" s="48"/>
      <c r="D89" s="4"/>
      <c r="E89" s="4"/>
      <c r="F89" s="4"/>
      <c r="G89" s="4"/>
      <c r="H89" s="4"/>
      <c r="I89" s="4"/>
      <c r="J89" s="4"/>
      <c r="K89" s="4"/>
    </row>
    <row r="90" spans="2:11" s="46" customFormat="1" ht="12.75" customHeight="1">
      <c r="B90" s="47"/>
      <c r="C90" s="48"/>
      <c r="D90" s="4"/>
      <c r="E90" s="4"/>
      <c r="F90" s="4"/>
      <c r="G90" s="4"/>
      <c r="H90" s="4"/>
      <c r="I90" s="4"/>
      <c r="J90" s="4"/>
      <c r="K90" s="4"/>
    </row>
    <row r="91" spans="2:11" s="46" customFormat="1" ht="12.75" customHeight="1">
      <c r="B91" s="47"/>
      <c r="C91" s="48"/>
      <c r="D91" s="4"/>
      <c r="E91" s="4"/>
      <c r="F91" s="4"/>
      <c r="G91" s="4"/>
      <c r="H91" s="4"/>
      <c r="I91" s="4"/>
      <c r="J91" s="4"/>
      <c r="K91" s="4"/>
    </row>
    <row r="92" spans="2:11" s="46" customFormat="1" ht="12.75" customHeight="1">
      <c r="B92" s="47"/>
      <c r="C92" s="48"/>
      <c r="D92" s="4"/>
      <c r="E92" s="4"/>
      <c r="F92" s="4"/>
      <c r="G92" s="4"/>
      <c r="H92" s="4"/>
      <c r="I92" s="4"/>
      <c r="J92" s="4"/>
      <c r="K92" s="4"/>
    </row>
    <row r="93" spans="2:11" s="46" customFormat="1" ht="12.75" customHeight="1">
      <c r="B93" s="47"/>
      <c r="C93" s="48"/>
      <c r="D93" s="4"/>
      <c r="E93" s="4"/>
      <c r="F93" s="4"/>
      <c r="G93" s="4"/>
      <c r="H93" s="4"/>
      <c r="I93" s="4"/>
      <c r="J93" s="4"/>
      <c r="K93" s="4"/>
    </row>
    <row r="94" spans="2:11" s="46" customFormat="1" ht="12.75" customHeight="1">
      <c r="B94" s="47"/>
      <c r="C94" s="48"/>
      <c r="D94" s="4"/>
      <c r="E94" s="4"/>
      <c r="F94" s="4"/>
      <c r="G94" s="4"/>
      <c r="H94" s="4"/>
      <c r="I94" s="4"/>
      <c r="J94" s="4"/>
      <c r="K94" s="4"/>
    </row>
    <row r="95" spans="2:11" s="46" customFormat="1" ht="12.75" customHeight="1">
      <c r="B95" s="47"/>
      <c r="C95" s="48"/>
      <c r="D95" s="4"/>
      <c r="E95" s="4"/>
      <c r="F95" s="4"/>
      <c r="G95" s="4"/>
      <c r="H95" s="4"/>
      <c r="I95" s="4"/>
      <c r="J95" s="4"/>
      <c r="K95" s="4"/>
    </row>
    <row r="96" spans="2:11" s="46" customFormat="1" ht="12.75" customHeight="1">
      <c r="B96" s="47"/>
      <c r="C96" s="48"/>
      <c r="D96" s="4"/>
      <c r="E96" s="4"/>
      <c r="F96" s="4"/>
      <c r="G96" s="4"/>
      <c r="H96" s="4"/>
      <c r="I96" s="4"/>
      <c r="J96" s="4"/>
      <c r="K96" s="4"/>
    </row>
    <row r="97" spans="2:11" s="46" customFormat="1" ht="12.75" customHeight="1">
      <c r="B97" s="47"/>
      <c r="C97" s="48"/>
      <c r="D97" s="4"/>
      <c r="E97" s="4"/>
      <c r="F97" s="4"/>
      <c r="G97" s="4"/>
      <c r="H97" s="4"/>
      <c r="I97" s="4"/>
      <c r="J97" s="4"/>
      <c r="K97" s="4"/>
    </row>
    <row r="98" spans="2:11" s="46" customFormat="1" ht="12.75" customHeight="1">
      <c r="B98" s="47"/>
      <c r="C98" s="48"/>
      <c r="D98" s="4"/>
      <c r="E98" s="4"/>
      <c r="F98" s="4"/>
      <c r="G98" s="4"/>
      <c r="H98" s="4"/>
      <c r="I98" s="4"/>
      <c r="J98" s="4"/>
      <c r="K98" s="4"/>
    </row>
    <row r="99" spans="2:11" s="46" customFormat="1" ht="12.75" customHeight="1">
      <c r="B99" s="47"/>
      <c r="C99" s="48"/>
      <c r="D99" s="4"/>
      <c r="E99" s="4"/>
      <c r="F99" s="4"/>
      <c r="G99" s="4"/>
      <c r="H99" s="4"/>
      <c r="I99" s="4"/>
      <c r="J99" s="4"/>
      <c r="K99" s="4"/>
    </row>
    <row r="100" spans="2:11" s="46" customFormat="1" ht="12.75" customHeight="1">
      <c r="B100" s="47"/>
      <c r="C100" s="48"/>
      <c r="D100" s="4"/>
      <c r="E100" s="4"/>
      <c r="F100" s="4"/>
      <c r="G100" s="4"/>
      <c r="H100" s="4"/>
      <c r="I100" s="4"/>
      <c r="J100" s="4"/>
      <c r="K100" s="4"/>
    </row>
    <row r="101" spans="2:11" s="46" customFormat="1" ht="12.75" customHeight="1">
      <c r="B101" s="47"/>
      <c r="C101" s="48"/>
      <c r="D101" s="4"/>
      <c r="E101" s="4"/>
      <c r="F101" s="4"/>
      <c r="G101" s="4"/>
      <c r="H101" s="4"/>
      <c r="I101" s="4"/>
      <c r="J101" s="4"/>
      <c r="K101" s="4"/>
    </row>
    <row r="102" spans="2:11" s="46" customFormat="1" ht="12.75" customHeight="1">
      <c r="B102" s="47"/>
      <c r="C102" s="48"/>
      <c r="D102" s="4"/>
      <c r="E102" s="4"/>
      <c r="F102" s="4"/>
      <c r="G102" s="4"/>
      <c r="H102" s="4"/>
      <c r="I102" s="4"/>
      <c r="J102" s="4"/>
      <c r="K102" s="4"/>
    </row>
    <row r="103" spans="2:11" s="46" customFormat="1" ht="12.75" customHeight="1">
      <c r="B103" s="47"/>
      <c r="C103" s="48"/>
      <c r="D103" s="4"/>
      <c r="E103" s="4"/>
      <c r="F103" s="4"/>
      <c r="G103" s="4"/>
      <c r="H103" s="4"/>
      <c r="I103" s="4"/>
      <c r="J103" s="4"/>
      <c r="K103" s="4"/>
    </row>
    <row r="104" spans="2:11" s="46" customFormat="1" ht="12.75" customHeight="1">
      <c r="B104" s="47"/>
      <c r="C104" s="48"/>
      <c r="D104" s="4"/>
      <c r="E104" s="4"/>
      <c r="F104" s="4"/>
      <c r="G104" s="4"/>
      <c r="H104" s="4"/>
      <c r="I104" s="4"/>
      <c r="J104" s="4"/>
      <c r="K104" s="4"/>
    </row>
    <row r="105" spans="2:11" s="46" customFormat="1" ht="12.75" customHeight="1">
      <c r="B105" s="47"/>
      <c r="C105" s="48"/>
      <c r="D105" s="4"/>
      <c r="E105" s="4"/>
      <c r="F105" s="4"/>
      <c r="G105" s="4"/>
      <c r="H105" s="4"/>
      <c r="I105" s="4"/>
      <c r="J105" s="4"/>
      <c r="K105" s="4"/>
    </row>
    <row r="106" spans="2:11" s="46" customFormat="1" ht="12.75" customHeight="1">
      <c r="B106" s="47"/>
      <c r="C106" s="48"/>
      <c r="D106" s="4"/>
      <c r="E106" s="4"/>
      <c r="F106" s="4"/>
      <c r="G106" s="4"/>
      <c r="H106" s="4"/>
      <c r="I106" s="4"/>
      <c r="J106" s="4"/>
      <c r="K106" s="4"/>
    </row>
    <row r="107" spans="2:11" s="46" customFormat="1" ht="12.75" customHeight="1">
      <c r="B107" s="47"/>
      <c r="C107" s="48"/>
      <c r="D107" s="4"/>
      <c r="E107" s="4"/>
      <c r="F107" s="4"/>
      <c r="G107" s="4"/>
      <c r="H107" s="4"/>
      <c r="I107" s="4"/>
      <c r="J107" s="4"/>
      <c r="K107" s="4"/>
    </row>
    <row r="108" spans="2:11" s="46" customFormat="1" ht="12.75" customHeight="1">
      <c r="B108" s="47"/>
      <c r="C108" s="48"/>
      <c r="D108" s="4"/>
      <c r="E108" s="4"/>
      <c r="F108" s="4"/>
      <c r="G108" s="4"/>
      <c r="H108" s="4"/>
      <c r="I108" s="4"/>
      <c r="J108" s="4"/>
      <c r="K108" s="4"/>
    </row>
    <row r="109" spans="2:11" s="46" customFormat="1" ht="12.75" customHeight="1">
      <c r="B109" s="47"/>
      <c r="C109" s="48"/>
      <c r="D109" s="4"/>
      <c r="E109" s="4"/>
      <c r="F109" s="4"/>
      <c r="G109" s="4"/>
      <c r="H109" s="4"/>
      <c r="I109" s="4"/>
      <c r="J109" s="4"/>
      <c r="K109" s="4"/>
    </row>
    <row r="110" spans="2:11" s="46" customFormat="1" ht="12.75" customHeight="1">
      <c r="B110" s="47"/>
      <c r="C110" s="48"/>
      <c r="D110" s="4"/>
      <c r="E110" s="4"/>
      <c r="F110" s="4"/>
      <c r="G110" s="4"/>
      <c r="H110" s="4"/>
      <c r="I110" s="4"/>
      <c r="J110" s="4"/>
      <c r="K110" s="4"/>
    </row>
    <row r="111" spans="2:11" s="46" customFormat="1" ht="12.75" customHeight="1">
      <c r="B111" s="47"/>
      <c r="C111" s="48"/>
      <c r="D111" s="4"/>
      <c r="E111" s="4"/>
      <c r="F111" s="4"/>
      <c r="G111" s="4"/>
      <c r="H111" s="4"/>
      <c r="I111" s="4"/>
      <c r="J111" s="4"/>
      <c r="K111" s="4"/>
    </row>
    <row r="112" spans="2:11" s="46" customFormat="1" ht="12.75" customHeight="1">
      <c r="B112" s="47"/>
      <c r="C112" s="48"/>
      <c r="D112" s="4"/>
      <c r="E112" s="4"/>
      <c r="F112" s="4"/>
      <c r="G112" s="4"/>
      <c r="H112" s="4"/>
      <c r="I112" s="4"/>
      <c r="J112" s="4"/>
      <c r="K112" s="4"/>
    </row>
    <row r="113" spans="2:11" s="46" customFormat="1" ht="12.75" customHeight="1">
      <c r="B113" s="47"/>
      <c r="C113" s="48"/>
      <c r="D113" s="4"/>
      <c r="E113" s="4"/>
      <c r="F113" s="4"/>
      <c r="G113" s="4"/>
      <c r="H113" s="4"/>
      <c r="I113" s="4"/>
      <c r="J113" s="4"/>
      <c r="K113" s="4"/>
    </row>
    <row r="114" spans="2:11" s="46" customFormat="1" ht="12.75" customHeight="1">
      <c r="B114" s="47"/>
      <c r="C114" s="48"/>
      <c r="D114" s="4"/>
      <c r="E114" s="4"/>
      <c r="F114" s="4"/>
      <c r="G114" s="4"/>
      <c r="H114" s="4"/>
      <c r="I114" s="4"/>
      <c r="J114" s="4"/>
      <c r="K114" s="4"/>
    </row>
    <row r="115" spans="2:11" s="46" customFormat="1" ht="12.75" customHeight="1">
      <c r="B115" s="47"/>
      <c r="C115" s="48"/>
      <c r="D115" s="4"/>
      <c r="E115" s="4"/>
      <c r="F115" s="4"/>
      <c r="G115" s="4"/>
      <c r="H115" s="4"/>
      <c r="I115" s="4"/>
      <c r="J115" s="4"/>
      <c r="K115" s="4"/>
    </row>
    <row r="116" spans="2:11" s="46" customFormat="1" ht="12.75" customHeight="1">
      <c r="B116" s="47"/>
      <c r="C116" s="48"/>
      <c r="D116" s="4"/>
      <c r="E116" s="4"/>
      <c r="F116" s="4"/>
      <c r="G116" s="4"/>
      <c r="H116" s="4"/>
      <c r="I116" s="4"/>
      <c r="J116" s="4"/>
      <c r="K116" s="4"/>
    </row>
    <row r="117" spans="2:11" s="46" customFormat="1" ht="12.75" customHeight="1">
      <c r="B117" s="47"/>
      <c r="C117" s="48"/>
      <c r="D117" s="4"/>
      <c r="E117" s="4"/>
      <c r="F117" s="4"/>
      <c r="G117" s="4"/>
      <c r="H117" s="4"/>
      <c r="I117" s="4"/>
      <c r="J117" s="4"/>
      <c r="K117" s="4"/>
    </row>
    <row r="118" spans="2:11" s="46" customFormat="1" ht="12.75" customHeight="1">
      <c r="B118" s="47"/>
      <c r="C118" s="48"/>
      <c r="D118" s="4"/>
      <c r="E118" s="4"/>
      <c r="F118" s="4"/>
      <c r="G118" s="4"/>
      <c r="H118" s="4"/>
      <c r="I118" s="4"/>
      <c r="J118" s="4"/>
      <c r="K118" s="4"/>
    </row>
    <row r="119" spans="2:11" s="46" customFormat="1" ht="12.75" customHeight="1">
      <c r="B119" s="47"/>
      <c r="C119" s="48"/>
      <c r="D119" s="4"/>
      <c r="E119" s="4"/>
      <c r="F119" s="4"/>
      <c r="G119" s="4"/>
      <c r="H119" s="4"/>
      <c r="I119" s="4"/>
      <c r="J119" s="4"/>
      <c r="K119" s="4"/>
    </row>
    <row r="120" spans="2:11" s="46" customFormat="1" ht="12.75" customHeight="1">
      <c r="B120" s="47"/>
      <c r="C120" s="48"/>
      <c r="D120" s="4"/>
      <c r="E120" s="4"/>
      <c r="F120" s="4"/>
      <c r="G120" s="4"/>
      <c r="H120" s="4"/>
      <c r="I120" s="4"/>
      <c r="J120" s="4"/>
      <c r="K120" s="4"/>
    </row>
    <row r="121" spans="2:11" s="46" customFormat="1" ht="12.75" customHeight="1">
      <c r="B121" s="47"/>
      <c r="C121" s="48"/>
      <c r="D121" s="4"/>
      <c r="E121" s="4"/>
      <c r="F121" s="4"/>
      <c r="G121" s="4"/>
      <c r="H121" s="4"/>
      <c r="I121" s="4"/>
      <c r="J121" s="4"/>
      <c r="K121" s="4"/>
    </row>
    <row r="122" spans="2:11" s="46" customFormat="1" ht="12.75" customHeight="1">
      <c r="B122" s="47"/>
      <c r="C122" s="48"/>
      <c r="D122" s="4"/>
      <c r="E122" s="4"/>
      <c r="F122" s="4"/>
      <c r="G122" s="4"/>
      <c r="H122" s="4"/>
      <c r="I122" s="4"/>
      <c r="J122" s="4"/>
      <c r="K122" s="4"/>
    </row>
    <row r="123" spans="2:11" s="46" customFormat="1" ht="12.75" customHeight="1">
      <c r="B123" s="47"/>
      <c r="C123" s="48"/>
      <c r="D123" s="4"/>
      <c r="E123" s="4"/>
      <c r="F123" s="4"/>
      <c r="G123" s="4"/>
      <c r="H123" s="4"/>
      <c r="I123" s="4"/>
      <c r="J123" s="4"/>
      <c r="K123" s="4"/>
    </row>
  </sheetData>
  <mergeCells count="54">
    <mergeCell ref="J16:K16"/>
    <mergeCell ref="C1:F1"/>
    <mergeCell ref="J2:K2"/>
    <mergeCell ref="J4:K4"/>
    <mergeCell ref="F5:H5"/>
    <mergeCell ref="D6:E6"/>
    <mergeCell ref="F6:G6"/>
    <mergeCell ref="H6:I6"/>
    <mergeCell ref="D7:E7"/>
    <mergeCell ref="F7:G7"/>
    <mergeCell ref="H7:I7"/>
    <mergeCell ref="A14:J14"/>
    <mergeCell ref="E15:F15"/>
    <mergeCell ref="J28:K2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B40:E40"/>
    <mergeCell ref="J40:K40"/>
    <mergeCell ref="J29:K29"/>
    <mergeCell ref="J30:K30"/>
    <mergeCell ref="J31:K31"/>
    <mergeCell ref="J32:K32"/>
    <mergeCell ref="J33:K33"/>
    <mergeCell ref="J34:K34"/>
    <mergeCell ref="J35:K35"/>
    <mergeCell ref="B36:E36"/>
    <mergeCell ref="J36:K36"/>
    <mergeCell ref="J38:K38"/>
    <mergeCell ref="J39:K39"/>
    <mergeCell ref="B42:E42"/>
    <mergeCell ref="J42:K42"/>
    <mergeCell ref="B44:E44"/>
    <mergeCell ref="J44:K44"/>
    <mergeCell ref="B46:E46"/>
    <mergeCell ref="J46:K46"/>
    <mergeCell ref="C53:E53"/>
    <mergeCell ref="G53:H53"/>
    <mergeCell ref="J53:K53"/>
    <mergeCell ref="B56:K56"/>
    <mergeCell ref="J48:K48"/>
    <mergeCell ref="B49:E49"/>
    <mergeCell ref="J49:K49"/>
    <mergeCell ref="J51:K51"/>
    <mergeCell ref="B52:E52"/>
    <mergeCell ref="J52:K52"/>
  </mergeCells>
  <conditionalFormatting sqref="D25:D31">
    <cfRule type="cellIs" dxfId="64" priority="2" operator="equal">
      <formula>0</formula>
    </cfRule>
  </conditionalFormatting>
  <conditionalFormatting sqref="D10:K13">
    <cfRule type="cellIs" dxfId="63" priority="3" operator="equal">
      <formula>0</formula>
    </cfRule>
  </conditionalFormatting>
  <conditionalFormatting sqref="H18:H51">
    <cfRule type="cellIs" dxfId="62" priority="4" operator="equal">
      <formula>100</formula>
    </cfRule>
  </conditionalFormatting>
  <conditionalFormatting sqref="J8">
    <cfRule type="cellIs" dxfId="61" priority="5" operator="notEqual">
      <formula>$D$8</formula>
    </cfRule>
  </conditionalFormatting>
  <conditionalFormatting sqref="M1">
    <cfRule type="cellIs" dxfId="60" priority="1" operator="equal">
      <formula>"Nomales, ja nav bortu!"</formula>
    </cfRule>
  </conditionalFormatting>
  <pageMargins left="0.43307086614173229" right="0.31496062992125984" top="0.74803149606299213" bottom="0.74803149606299213" header="0.31496062992125984" footer="0.31496062992125984"/>
  <pageSetup paperSize="9" fitToHeight="3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16077-64B5-4AD6-8E32-A893891FE62D}">
  <dimension ref="A1:V123"/>
  <sheetViews>
    <sheetView showGridLines="0" zoomScale="115" zoomScaleNormal="115" workbookViewId="0">
      <selection activeCell="A4" sqref="A4"/>
    </sheetView>
  </sheetViews>
  <sheetFormatPr defaultRowHeight="12.75" customHeight="1"/>
  <cols>
    <col min="1" max="1" width="5" style="46" customWidth="1"/>
    <col min="2" max="2" width="19.5703125" style="47" customWidth="1"/>
    <col min="3" max="3" width="6.42578125" style="48" customWidth="1"/>
    <col min="4" max="4" width="8.5703125" style="4" customWidth="1"/>
    <col min="5" max="5" width="7.42578125" style="4" customWidth="1"/>
    <col min="6" max="6" width="9.140625" style="4"/>
    <col min="7" max="7" width="7.42578125" style="4" customWidth="1"/>
    <col min="8" max="8" width="8.5703125" style="4" customWidth="1"/>
    <col min="9" max="9" width="9.140625" style="4" customWidth="1"/>
    <col min="10" max="10" width="8.42578125" style="4" customWidth="1"/>
    <col min="11" max="11" width="7" style="4" customWidth="1"/>
    <col min="12" max="12" width="4.5703125" style="4" customWidth="1"/>
    <col min="13" max="14" width="9.140625" style="4"/>
    <col min="15" max="15" width="4.85546875" style="4" customWidth="1"/>
    <col min="16" max="16" width="7.85546875" style="4" customWidth="1"/>
    <col min="17" max="17" width="5" style="4" customWidth="1"/>
    <col min="18" max="18" width="7.85546875" style="4" customWidth="1"/>
    <col min="19" max="19" width="4.85546875" style="4" customWidth="1"/>
    <col min="20" max="20" width="7.7109375" style="4" customWidth="1"/>
    <col min="21" max="21" width="4.85546875" style="4" customWidth="1"/>
    <col min="22" max="22" width="7.7109375" style="4" customWidth="1"/>
    <col min="23" max="16384" width="9.140625" style="4"/>
  </cols>
  <sheetData>
    <row r="1" spans="1:22" ht="12.75" customHeight="1">
      <c r="A1" s="2"/>
      <c r="B1" s="3" t="s">
        <v>140</v>
      </c>
      <c r="C1" s="166" t="s">
        <v>148</v>
      </c>
      <c r="D1" s="166"/>
      <c r="E1" s="166"/>
      <c r="F1" s="166"/>
      <c r="G1" s="2"/>
      <c r="H1" s="2"/>
      <c r="I1" s="2"/>
      <c r="J1" s="2"/>
      <c r="K1" s="103">
        <f>J2</f>
        <v>1953</v>
      </c>
      <c r="M1" s="135" t="str">
        <f>IF(K10&lt;&gt;0,"Nomales, ja nav bortu!","")</f>
        <v/>
      </c>
    </row>
    <row r="2" spans="1:22" ht="12.75" customHeight="1">
      <c r="A2" s="5"/>
      <c r="B2" s="3" t="s">
        <v>141</v>
      </c>
      <c r="C2" s="71" t="s">
        <v>149</v>
      </c>
      <c r="D2" s="72"/>
      <c r="E2" s="72"/>
      <c r="F2" s="6"/>
      <c r="G2" s="2"/>
      <c r="H2" s="7"/>
      <c r="I2" s="8" t="s">
        <v>55</v>
      </c>
      <c r="J2" s="167">
        <f>I53</f>
        <v>1953</v>
      </c>
      <c r="K2" s="167"/>
    </row>
    <row r="3" spans="1:22" ht="6" customHeight="1" thickBot="1">
      <c r="A3" s="9"/>
      <c r="B3" s="5"/>
      <c r="C3" s="10"/>
      <c r="D3" s="11"/>
      <c r="E3" s="11"/>
      <c r="F3" s="11"/>
      <c r="G3" s="11"/>
      <c r="H3" s="11"/>
      <c r="I3" s="11"/>
      <c r="J3" s="11"/>
    </row>
    <row r="4" spans="1:22" ht="12.75" customHeight="1">
      <c r="A4" s="92">
        <v>1</v>
      </c>
      <c r="B4" s="93" t="s">
        <v>0</v>
      </c>
      <c r="C4" s="90"/>
      <c r="D4" s="90"/>
      <c r="E4" s="90"/>
      <c r="F4" s="90"/>
      <c r="G4" s="90"/>
      <c r="H4" s="90"/>
      <c r="I4" s="91"/>
      <c r="J4" s="168" t="s">
        <v>1</v>
      </c>
      <c r="K4" s="169"/>
      <c r="M4" s="104" t="s">
        <v>110</v>
      </c>
      <c r="N4" s="130">
        <f>I53</f>
        <v>1953</v>
      </c>
      <c r="O4" s="104" t="s">
        <v>119</v>
      </c>
      <c r="P4" s="130">
        <f>I38</f>
        <v>0</v>
      </c>
      <c r="Q4" s="104" t="s">
        <v>120</v>
      </c>
      <c r="R4" s="130">
        <f>I44</f>
        <v>0</v>
      </c>
      <c r="S4" s="104" t="s">
        <v>121</v>
      </c>
      <c r="T4" s="130">
        <f>I42</f>
        <v>0</v>
      </c>
      <c r="U4" s="4" t="s">
        <v>122</v>
      </c>
      <c r="V4" s="130">
        <f>I46</f>
        <v>0</v>
      </c>
    </row>
    <row r="5" spans="1:22" ht="12.75" customHeight="1" thickBot="1">
      <c r="A5" s="12" t="s">
        <v>42</v>
      </c>
      <c r="B5" s="69" t="s">
        <v>82</v>
      </c>
      <c r="C5" s="13">
        <v>0.28499999999999998</v>
      </c>
      <c r="D5" s="14" t="s">
        <v>2</v>
      </c>
      <c r="E5" s="13"/>
      <c r="F5" s="170" t="s">
        <v>80</v>
      </c>
      <c r="G5" s="171"/>
      <c r="H5" s="171"/>
      <c r="I5" s="74">
        <f>J8</f>
        <v>0.19999999999999998</v>
      </c>
      <c r="J5" s="15" t="s">
        <v>46</v>
      </c>
      <c r="K5" s="16" t="s">
        <v>60</v>
      </c>
    </row>
    <row r="6" spans="1:22" ht="12" customHeight="1" thickTop="1">
      <c r="A6" s="17" t="s">
        <v>41</v>
      </c>
      <c r="B6" s="18" t="s">
        <v>39</v>
      </c>
      <c r="C6" s="19"/>
      <c r="D6" s="172">
        <v>80520021729</v>
      </c>
      <c r="E6" s="173"/>
      <c r="F6" s="174"/>
      <c r="G6" s="175"/>
      <c r="H6" s="175"/>
      <c r="I6" s="176"/>
      <c r="J6" s="94"/>
      <c r="K6" s="95"/>
    </row>
    <row r="7" spans="1:22" ht="12" customHeight="1">
      <c r="A7" s="20" t="s">
        <v>43</v>
      </c>
      <c r="B7" s="21" t="s">
        <v>36</v>
      </c>
      <c r="C7" s="19"/>
      <c r="D7" s="177">
        <v>80520021729</v>
      </c>
      <c r="E7" s="178"/>
      <c r="F7" s="179"/>
      <c r="G7" s="180"/>
      <c r="H7" s="180"/>
      <c r="I7" s="181"/>
      <c r="J7" s="96"/>
      <c r="K7" s="97"/>
      <c r="L7" s="49"/>
      <c r="M7" s="1"/>
      <c r="N7" s="1"/>
      <c r="O7" s="1"/>
    </row>
    <row r="8" spans="1:22" ht="12" customHeight="1">
      <c r="A8" s="20" t="s">
        <v>44</v>
      </c>
      <c r="B8" s="21" t="s">
        <v>81</v>
      </c>
      <c r="C8" s="22" t="s">
        <v>2</v>
      </c>
      <c r="D8" s="26">
        <f>SUM(D10:D13)</f>
        <v>0.19999999999999998</v>
      </c>
      <c r="E8" s="23"/>
      <c r="F8" s="52"/>
      <c r="G8" s="67"/>
      <c r="H8" s="67"/>
      <c r="I8" s="53"/>
      <c r="J8" s="132">
        <f>SUM(J10:J13)</f>
        <v>0.19999999999999998</v>
      </c>
      <c r="K8" s="98">
        <f>SUM(K10:K13)</f>
        <v>600</v>
      </c>
    </row>
    <row r="9" spans="1:22" ht="12" customHeight="1">
      <c r="A9" s="20" t="s">
        <v>45</v>
      </c>
      <c r="B9" s="21" t="s">
        <v>40</v>
      </c>
      <c r="C9" s="24"/>
      <c r="D9" s="25" t="s">
        <v>46</v>
      </c>
      <c r="E9" s="26" t="s">
        <v>60</v>
      </c>
      <c r="F9" s="52"/>
      <c r="G9" s="67"/>
      <c r="H9" s="67"/>
      <c r="I9" s="53"/>
      <c r="J9" s="133"/>
      <c r="K9" s="136"/>
    </row>
    <row r="10" spans="1:22" ht="12" customHeight="1">
      <c r="A10" s="20"/>
      <c r="B10" s="21"/>
      <c r="C10" s="50" t="s">
        <v>69</v>
      </c>
      <c r="D10" s="24"/>
      <c r="E10" s="27">
        <f>D18+D19+D20+D24</f>
        <v>0</v>
      </c>
      <c r="F10" s="52"/>
      <c r="G10" s="67"/>
      <c r="H10" s="67"/>
      <c r="I10" s="53"/>
      <c r="J10" s="134">
        <f>D10</f>
        <v>0</v>
      </c>
      <c r="K10" s="70">
        <f t="shared" ref="J10:K13" si="0">E10</f>
        <v>0</v>
      </c>
    </row>
    <row r="11" spans="1:22" ht="12" customHeight="1">
      <c r="A11" s="20"/>
      <c r="B11" s="21"/>
      <c r="C11" s="50" t="s">
        <v>72</v>
      </c>
      <c r="D11" s="131"/>
      <c r="E11" s="27">
        <f>D21</f>
        <v>0</v>
      </c>
      <c r="F11" s="52"/>
      <c r="G11" s="67"/>
      <c r="H11" s="67"/>
      <c r="I11" s="53"/>
      <c r="J11" s="134">
        <f t="shared" si="0"/>
        <v>0</v>
      </c>
      <c r="K11" s="70">
        <f t="shared" si="0"/>
        <v>0</v>
      </c>
    </row>
    <row r="12" spans="1:22" ht="12" customHeight="1">
      <c r="A12" s="20"/>
      <c r="B12" s="21"/>
      <c r="C12" s="50" t="s">
        <v>3</v>
      </c>
      <c r="D12" s="131">
        <v>0.18</v>
      </c>
      <c r="E12" s="28">
        <f>D22+D23</f>
        <v>540</v>
      </c>
      <c r="F12" s="52"/>
      <c r="G12" s="67"/>
      <c r="H12" s="67"/>
      <c r="I12" s="53"/>
      <c r="J12" s="134">
        <f t="shared" si="0"/>
        <v>0.18</v>
      </c>
      <c r="K12" s="70">
        <f t="shared" si="0"/>
        <v>540</v>
      </c>
    </row>
    <row r="13" spans="1:22" ht="12" customHeight="1" thickBot="1">
      <c r="A13" s="20"/>
      <c r="B13" s="21"/>
      <c r="C13" s="51" t="s">
        <v>37</v>
      </c>
      <c r="D13" s="131">
        <v>0.02</v>
      </c>
      <c r="E13" s="28">
        <f>D32</f>
        <v>60</v>
      </c>
      <c r="F13" s="52"/>
      <c r="G13" s="67"/>
      <c r="H13" s="68"/>
      <c r="I13" s="54"/>
      <c r="J13" s="134">
        <f t="shared" si="0"/>
        <v>0.02</v>
      </c>
      <c r="K13" s="70">
        <f t="shared" si="0"/>
        <v>60</v>
      </c>
    </row>
    <row r="14" spans="1:22" ht="4.5" customHeight="1" thickBot="1">
      <c r="A14" s="182"/>
      <c r="B14" s="183"/>
      <c r="C14" s="183"/>
      <c r="D14" s="183"/>
      <c r="E14" s="183"/>
      <c r="F14" s="183"/>
      <c r="G14" s="183"/>
      <c r="H14" s="183"/>
      <c r="I14" s="183"/>
      <c r="J14" s="183"/>
      <c r="K14" s="29"/>
    </row>
    <row r="15" spans="1:22" ht="12.75" customHeight="1">
      <c r="A15" s="92">
        <v>2</v>
      </c>
      <c r="B15" s="90" t="s">
        <v>68</v>
      </c>
      <c r="C15" s="90"/>
      <c r="D15" s="90"/>
      <c r="E15" s="184">
        <f>D7</f>
        <v>80520021729</v>
      </c>
      <c r="F15" s="185"/>
      <c r="G15" s="90"/>
      <c r="H15" s="90"/>
      <c r="I15" s="90"/>
      <c r="J15" s="90"/>
      <c r="K15" s="91"/>
    </row>
    <row r="16" spans="1:22" ht="22.5" customHeight="1">
      <c r="A16" s="30" t="s">
        <v>4</v>
      </c>
      <c r="B16" s="73" t="s">
        <v>5</v>
      </c>
      <c r="C16" s="73" t="s">
        <v>54</v>
      </c>
      <c r="D16" s="31" t="s">
        <v>6</v>
      </c>
      <c r="E16" s="32" t="s">
        <v>57</v>
      </c>
      <c r="F16" s="32" t="s">
        <v>58</v>
      </c>
      <c r="G16" s="32" t="s">
        <v>59</v>
      </c>
      <c r="H16" s="32" t="s">
        <v>56</v>
      </c>
      <c r="I16" s="32" t="s">
        <v>7</v>
      </c>
      <c r="J16" s="164" t="s">
        <v>8</v>
      </c>
      <c r="K16" s="165"/>
    </row>
    <row r="17" spans="1:12" ht="12.75" customHeight="1">
      <c r="A17" s="75" t="s">
        <v>47</v>
      </c>
      <c r="B17" s="76" t="s">
        <v>61</v>
      </c>
      <c r="C17" s="77"/>
      <c r="D17" s="78"/>
      <c r="E17" s="78"/>
      <c r="F17" s="78"/>
      <c r="G17" s="78"/>
      <c r="H17" s="78"/>
      <c r="I17" s="78"/>
      <c r="J17" s="162"/>
      <c r="K17" s="163"/>
    </row>
    <row r="18" spans="1:12" ht="12" customHeight="1">
      <c r="A18" s="33" t="s">
        <v>9</v>
      </c>
      <c r="B18" s="21" t="s">
        <v>10</v>
      </c>
      <c r="C18" s="34" t="s">
        <v>62</v>
      </c>
      <c r="D18" s="36"/>
      <c r="E18" s="100">
        <v>26.17</v>
      </c>
      <c r="F18" s="35">
        <f t="shared" ref="F18:F35" si="1">ROUND(D18*E18,2)</f>
        <v>0</v>
      </c>
      <c r="G18" s="36"/>
      <c r="H18" s="36">
        <f t="shared" ref="H18:H35" si="2">100-G18</f>
        <v>100</v>
      </c>
      <c r="I18" s="35">
        <f>ROUND(F18*H18/100,2)</f>
        <v>0</v>
      </c>
      <c r="J18" s="150"/>
      <c r="K18" s="151"/>
      <c r="L18" s="99"/>
    </row>
    <row r="19" spans="1:12" ht="12" customHeight="1">
      <c r="A19" s="33" t="s">
        <v>11</v>
      </c>
      <c r="B19" s="21" t="s">
        <v>12</v>
      </c>
      <c r="C19" s="34" t="s">
        <v>62</v>
      </c>
      <c r="D19" s="36"/>
      <c r="E19" s="100">
        <v>14.74</v>
      </c>
      <c r="F19" s="35">
        <f t="shared" si="1"/>
        <v>0</v>
      </c>
      <c r="G19" s="36"/>
      <c r="H19" s="36">
        <f t="shared" si="2"/>
        <v>100</v>
      </c>
      <c r="I19" s="35">
        <f t="shared" ref="I19:I35" si="3">ROUND(F19*H19/100,2)</f>
        <v>0</v>
      </c>
      <c r="J19" s="150"/>
      <c r="K19" s="151"/>
      <c r="L19" s="99"/>
    </row>
    <row r="20" spans="1:12" ht="12" customHeight="1">
      <c r="A20" s="33" t="s">
        <v>13</v>
      </c>
      <c r="B20" s="21" t="s">
        <v>14</v>
      </c>
      <c r="C20" s="34" t="s">
        <v>62</v>
      </c>
      <c r="D20" s="36"/>
      <c r="E20" s="100">
        <v>8.91</v>
      </c>
      <c r="F20" s="35">
        <f>ROUND(D20*E20,2)</f>
        <v>0</v>
      </c>
      <c r="G20" s="36"/>
      <c r="H20" s="36">
        <f t="shared" si="2"/>
        <v>100</v>
      </c>
      <c r="I20" s="35">
        <f t="shared" si="3"/>
        <v>0</v>
      </c>
      <c r="J20" s="150"/>
      <c r="K20" s="151"/>
      <c r="L20" s="99"/>
    </row>
    <row r="21" spans="1:12" ht="12" customHeight="1">
      <c r="A21" s="33" t="s">
        <v>15</v>
      </c>
      <c r="B21" s="21" t="s">
        <v>16</v>
      </c>
      <c r="C21" s="34" t="s">
        <v>62</v>
      </c>
      <c r="D21" s="36"/>
      <c r="E21" s="101">
        <v>22.82</v>
      </c>
      <c r="F21" s="35">
        <f>ROUND(D21*E21,2)</f>
        <v>0</v>
      </c>
      <c r="G21" s="36"/>
      <c r="H21" s="36">
        <f t="shared" si="2"/>
        <v>100</v>
      </c>
      <c r="I21" s="35">
        <f t="shared" si="3"/>
        <v>0</v>
      </c>
      <c r="J21" s="150"/>
      <c r="K21" s="151"/>
      <c r="L21" s="99"/>
    </row>
    <row r="22" spans="1:12" ht="12" customHeight="1">
      <c r="A22" s="33" t="s">
        <v>17</v>
      </c>
      <c r="B22" s="21" t="s">
        <v>18</v>
      </c>
      <c r="C22" s="34" t="s">
        <v>62</v>
      </c>
      <c r="D22" s="36"/>
      <c r="E22" s="100">
        <v>5.3</v>
      </c>
      <c r="F22" s="35">
        <f t="shared" si="1"/>
        <v>0</v>
      </c>
      <c r="G22" s="36"/>
      <c r="H22" s="36">
        <f t="shared" si="2"/>
        <v>100</v>
      </c>
      <c r="I22" s="35">
        <f t="shared" si="3"/>
        <v>0</v>
      </c>
      <c r="J22" s="150"/>
      <c r="K22" s="151"/>
      <c r="L22" s="99"/>
    </row>
    <row r="23" spans="1:12" ht="12" customHeight="1">
      <c r="A23" s="33" t="s">
        <v>19</v>
      </c>
      <c r="B23" s="21" t="s">
        <v>73</v>
      </c>
      <c r="C23" s="34" t="s">
        <v>62</v>
      </c>
      <c r="D23" s="36">
        <v>540</v>
      </c>
      <c r="E23" s="100">
        <v>2.12</v>
      </c>
      <c r="F23" s="35">
        <f>ROUND(D23*E23,2)</f>
        <v>1144.8</v>
      </c>
      <c r="G23" s="36">
        <v>40</v>
      </c>
      <c r="H23" s="36">
        <f t="shared" si="2"/>
        <v>60</v>
      </c>
      <c r="I23" s="35">
        <f t="shared" si="3"/>
        <v>686.88</v>
      </c>
      <c r="J23" s="150"/>
      <c r="K23" s="151"/>
      <c r="L23" s="99"/>
    </row>
    <row r="24" spans="1:12" ht="12" customHeight="1">
      <c r="A24" s="33" t="s">
        <v>20</v>
      </c>
      <c r="B24" s="21" t="s">
        <v>74</v>
      </c>
      <c r="C24" s="34" t="s">
        <v>62</v>
      </c>
      <c r="D24" s="36"/>
      <c r="E24" s="102">
        <v>4.32</v>
      </c>
      <c r="F24" s="35">
        <f>ROUND(D24*E24,2)</f>
        <v>0</v>
      </c>
      <c r="G24" s="36"/>
      <c r="H24" s="36">
        <f t="shared" si="2"/>
        <v>100</v>
      </c>
      <c r="I24" s="35">
        <f t="shared" si="3"/>
        <v>0</v>
      </c>
      <c r="J24" s="150"/>
      <c r="K24" s="151"/>
      <c r="L24" s="99"/>
    </row>
    <row r="25" spans="1:12" ht="12" customHeight="1">
      <c r="A25" s="33" t="s">
        <v>21</v>
      </c>
      <c r="B25" s="21" t="s">
        <v>96</v>
      </c>
      <c r="C25" s="34" t="s">
        <v>62</v>
      </c>
      <c r="D25" s="36">
        <f t="shared" ref="D25:D31" si="4">D18</f>
        <v>0</v>
      </c>
      <c r="E25" s="102">
        <v>28.34</v>
      </c>
      <c r="F25" s="35">
        <f t="shared" ref="F25:F31" si="5">ROUND(D25*E25,2)</f>
        <v>0</v>
      </c>
      <c r="G25" s="36"/>
      <c r="H25" s="36">
        <f t="shared" si="2"/>
        <v>100</v>
      </c>
      <c r="I25" s="35">
        <f t="shared" si="3"/>
        <v>0</v>
      </c>
      <c r="J25" s="150"/>
      <c r="K25" s="151"/>
      <c r="L25" s="99"/>
    </row>
    <row r="26" spans="1:12" ht="12" customHeight="1">
      <c r="A26" s="33" t="s">
        <v>75</v>
      </c>
      <c r="B26" s="21" t="s">
        <v>97</v>
      </c>
      <c r="C26" s="34" t="s">
        <v>62</v>
      </c>
      <c r="D26" s="36">
        <f t="shared" si="4"/>
        <v>0</v>
      </c>
      <c r="E26" s="102">
        <v>16.13</v>
      </c>
      <c r="F26" s="35">
        <f t="shared" si="5"/>
        <v>0</v>
      </c>
      <c r="G26" s="36"/>
      <c r="H26" s="36">
        <f t="shared" si="2"/>
        <v>100</v>
      </c>
      <c r="I26" s="35">
        <f t="shared" si="3"/>
        <v>0</v>
      </c>
      <c r="J26" s="150"/>
      <c r="K26" s="151"/>
    </row>
    <row r="27" spans="1:12" ht="12" customHeight="1">
      <c r="A27" s="33" t="s">
        <v>76</v>
      </c>
      <c r="B27" s="21" t="s">
        <v>98</v>
      </c>
      <c r="C27" s="34" t="s">
        <v>62</v>
      </c>
      <c r="D27" s="36">
        <f t="shared" si="4"/>
        <v>0</v>
      </c>
      <c r="E27" s="102">
        <v>16.68</v>
      </c>
      <c r="F27" s="35">
        <f t="shared" si="5"/>
        <v>0</v>
      </c>
      <c r="G27" s="36"/>
      <c r="H27" s="36">
        <f t="shared" si="2"/>
        <v>100</v>
      </c>
      <c r="I27" s="35">
        <f t="shared" si="3"/>
        <v>0</v>
      </c>
      <c r="J27" s="150"/>
      <c r="K27" s="151"/>
    </row>
    <row r="28" spans="1:12" ht="12" customHeight="1">
      <c r="A28" s="33" t="s">
        <v>91</v>
      </c>
      <c r="B28" s="21" t="s">
        <v>99</v>
      </c>
      <c r="C28" s="34" t="s">
        <v>62</v>
      </c>
      <c r="D28" s="36">
        <f t="shared" si="4"/>
        <v>0</v>
      </c>
      <c r="E28" s="102">
        <v>17.36</v>
      </c>
      <c r="F28" s="35">
        <f t="shared" si="5"/>
        <v>0</v>
      </c>
      <c r="G28" s="36"/>
      <c r="H28" s="36">
        <f t="shared" si="2"/>
        <v>100</v>
      </c>
      <c r="I28" s="35">
        <f t="shared" si="3"/>
        <v>0</v>
      </c>
      <c r="J28" s="150"/>
      <c r="K28" s="151"/>
    </row>
    <row r="29" spans="1:12" ht="12" customHeight="1">
      <c r="A29" s="33" t="s">
        <v>103</v>
      </c>
      <c r="B29" s="21" t="s">
        <v>100</v>
      </c>
      <c r="C29" s="34" t="s">
        <v>62</v>
      </c>
      <c r="D29" s="36">
        <f t="shared" si="4"/>
        <v>0</v>
      </c>
      <c r="E29" s="102">
        <v>14.47</v>
      </c>
      <c r="F29" s="35">
        <f t="shared" si="5"/>
        <v>0</v>
      </c>
      <c r="G29" s="36"/>
      <c r="H29" s="36">
        <f t="shared" si="2"/>
        <v>100</v>
      </c>
      <c r="I29" s="35">
        <f t="shared" si="3"/>
        <v>0</v>
      </c>
      <c r="J29" s="150"/>
      <c r="K29" s="151"/>
    </row>
    <row r="30" spans="1:12" ht="12" customHeight="1">
      <c r="A30" s="33" t="s">
        <v>104</v>
      </c>
      <c r="B30" s="21" t="s">
        <v>101</v>
      </c>
      <c r="C30" s="34" t="s">
        <v>62</v>
      </c>
      <c r="D30" s="36">
        <f t="shared" si="4"/>
        <v>540</v>
      </c>
      <c r="E30" s="102">
        <v>11.72</v>
      </c>
      <c r="F30" s="35">
        <f t="shared" si="5"/>
        <v>6328.8</v>
      </c>
      <c r="G30" s="36">
        <v>80</v>
      </c>
      <c r="H30" s="36">
        <f t="shared" si="2"/>
        <v>20</v>
      </c>
      <c r="I30" s="35">
        <f t="shared" si="3"/>
        <v>1265.76</v>
      </c>
      <c r="J30" s="150"/>
      <c r="K30" s="151"/>
    </row>
    <row r="31" spans="1:12" ht="12" customHeight="1">
      <c r="A31" s="33" t="s">
        <v>105</v>
      </c>
      <c r="B31" s="21" t="s">
        <v>102</v>
      </c>
      <c r="C31" s="34" t="s">
        <v>62</v>
      </c>
      <c r="D31" s="36">
        <f t="shared" si="4"/>
        <v>0</v>
      </c>
      <c r="E31" s="102">
        <v>19.920000000000002</v>
      </c>
      <c r="F31" s="35">
        <f t="shared" si="5"/>
        <v>0</v>
      </c>
      <c r="G31" s="36"/>
      <c r="H31" s="36">
        <f t="shared" si="2"/>
        <v>100</v>
      </c>
      <c r="I31" s="35">
        <f t="shared" si="3"/>
        <v>0</v>
      </c>
      <c r="J31" s="150"/>
      <c r="K31" s="151"/>
    </row>
    <row r="32" spans="1:12" ht="12" customHeight="1">
      <c r="A32" s="33" t="s">
        <v>106</v>
      </c>
      <c r="B32" s="21" t="s">
        <v>71</v>
      </c>
      <c r="C32" s="34" t="s">
        <v>63</v>
      </c>
      <c r="D32" s="36">
        <v>60</v>
      </c>
      <c r="E32" s="23">
        <v>2.46</v>
      </c>
      <c r="F32" s="35">
        <f>ROUND(D32*E32,2)</f>
        <v>147.6</v>
      </c>
      <c r="G32" s="36">
        <v>100</v>
      </c>
      <c r="H32" s="36">
        <f t="shared" si="2"/>
        <v>0</v>
      </c>
      <c r="I32" s="35">
        <f t="shared" si="3"/>
        <v>0</v>
      </c>
      <c r="J32" s="150"/>
      <c r="K32" s="151"/>
    </row>
    <row r="33" spans="1:11" ht="12" customHeight="1">
      <c r="A33" s="33" t="s">
        <v>107</v>
      </c>
      <c r="B33" s="21" t="s">
        <v>22</v>
      </c>
      <c r="C33" s="34" t="s">
        <v>64</v>
      </c>
      <c r="D33" s="36"/>
      <c r="E33" s="23">
        <v>6.36</v>
      </c>
      <c r="F33" s="35">
        <f t="shared" si="1"/>
        <v>0</v>
      </c>
      <c r="G33" s="36"/>
      <c r="H33" s="36">
        <f t="shared" si="2"/>
        <v>100</v>
      </c>
      <c r="I33" s="35">
        <f t="shared" si="3"/>
        <v>0</v>
      </c>
      <c r="J33" s="150"/>
      <c r="K33" s="151"/>
    </row>
    <row r="34" spans="1:11" ht="12" customHeight="1">
      <c r="A34" s="33" t="s">
        <v>108</v>
      </c>
      <c r="B34" s="21" t="s">
        <v>92</v>
      </c>
      <c r="C34" s="34" t="s">
        <v>63</v>
      </c>
      <c r="D34" s="36"/>
      <c r="E34" s="23">
        <v>1.96</v>
      </c>
      <c r="F34" s="35">
        <f t="shared" si="1"/>
        <v>0</v>
      </c>
      <c r="G34" s="36"/>
      <c r="H34" s="36">
        <f t="shared" si="2"/>
        <v>100</v>
      </c>
      <c r="I34" s="35">
        <f t="shared" si="3"/>
        <v>0</v>
      </c>
      <c r="J34" s="160"/>
      <c r="K34" s="161"/>
    </row>
    <row r="35" spans="1:11" ht="12" customHeight="1">
      <c r="A35" s="33" t="s">
        <v>109</v>
      </c>
      <c r="B35" s="21" t="s">
        <v>77</v>
      </c>
      <c r="C35" s="34" t="s">
        <v>62</v>
      </c>
      <c r="D35" s="36"/>
      <c r="E35" s="22">
        <f>ROUND(28.33*0.3,2)</f>
        <v>8.5</v>
      </c>
      <c r="F35" s="35">
        <f t="shared" si="1"/>
        <v>0</v>
      </c>
      <c r="G35" s="36"/>
      <c r="H35" s="36">
        <f t="shared" si="2"/>
        <v>100</v>
      </c>
      <c r="I35" s="35">
        <f t="shared" si="3"/>
        <v>0</v>
      </c>
      <c r="J35" s="150"/>
      <c r="K35" s="151"/>
    </row>
    <row r="36" spans="1:11" ht="12.75" customHeight="1">
      <c r="A36" s="20"/>
      <c r="B36" s="152" t="s">
        <v>23</v>
      </c>
      <c r="C36" s="153"/>
      <c r="D36" s="153"/>
      <c r="E36" s="154"/>
      <c r="F36" s="37">
        <f>SUM(F18:F35)</f>
        <v>7621.2000000000007</v>
      </c>
      <c r="G36" s="62"/>
      <c r="H36" s="23"/>
      <c r="I36" s="37">
        <f>SUM(I18:I35)</f>
        <v>1952.6399999999999</v>
      </c>
      <c r="J36" s="150"/>
      <c r="K36" s="151"/>
    </row>
    <row r="37" spans="1:11" ht="12.75" customHeight="1">
      <c r="A37" s="75" t="s">
        <v>48</v>
      </c>
      <c r="B37" s="76" t="s">
        <v>65</v>
      </c>
      <c r="C37" s="78"/>
      <c r="D37" s="78"/>
      <c r="E37" s="78"/>
      <c r="F37" s="79"/>
      <c r="G37" s="78"/>
      <c r="H37" s="78"/>
      <c r="I37" s="79"/>
      <c r="J37" s="80"/>
      <c r="K37" s="81"/>
    </row>
    <row r="38" spans="1:11" ht="12" customHeight="1">
      <c r="A38" s="33" t="s">
        <v>24</v>
      </c>
      <c r="B38" s="56" t="s">
        <v>78</v>
      </c>
      <c r="C38" s="57"/>
      <c r="D38" s="58"/>
      <c r="E38" s="60"/>
      <c r="F38" s="39">
        <v>0</v>
      </c>
      <c r="G38" s="27"/>
      <c r="H38" s="61"/>
      <c r="I38" s="35">
        <v>0</v>
      </c>
      <c r="J38" s="150"/>
      <c r="K38" s="151"/>
    </row>
    <row r="39" spans="1:11" ht="12" customHeight="1">
      <c r="A39" s="33" t="s">
        <v>25</v>
      </c>
      <c r="B39" s="56" t="s">
        <v>79</v>
      </c>
      <c r="C39" s="57"/>
      <c r="D39" s="59"/>
      <c r="E39" s="23"/>
      <c r="F39" s="35">
        <v>0</v>
      </c>
      <c r="G39" s="27"/>
      <c r="H39" s="61"/>
      <c r="I39" s="35">
        <v>0</v>
      </c>
      <c r="J39" s="150"/>
      <c r="K39" s="151"/>
    </row>
    <row r="40" spans="1:11" ht="12.75" customHeight="1">
      <c r="A40" s="20"/>
      <c r="B40" s="152" t="s">
        <v>26</v>
      </c>
      <c r="C40" s="153"/>
      <c r="D40" s="153"/>
      <c r="E40" s="154"/>
      <c r="F40" s="37">
        <f>SUM(F38:F39)</f>
        <v>0</v>
      </c>
      <c r="G40" s="62"/>
      <c r="H40" s="23"/>
      <c r="I40" s="40">
        <f>SUM(I38:I39)</f>
        <v>0</v>
      </c>
      <c r="J40" s="150"/>
      <c r="K40" s="151"/>
    </row>
    <row r="41" spans="1:11" ht="12.75" customHeight="1">
      <c r="A41" s="75" t="s">
        <v>50</v>
      </c>
      <c r="B41" s="76" t="s">
        <v>93</v>
      </c>
      <c r="C41" s="82"/>
      <c r="D41" s="82"/>
      <c r="E41" s="82"/>
      <c r="F41" s="83"/>
      <c r="G41" s="82"/>
      <c r="H41" s="82"/>
      <c r="I41" s="83"/>
      <c r="J41" s="84"/>
      <c r="K41" s="85"/>
    </row>
    <row r="42" spans="1:11" ht="12.75" customHeight="1">
      <c r="A42" s="20"/>
      <c r="B42" s="152" t="s">
        <v>27</v>
      </c>
      <c r="C42" s="153"/>
      <c r="D42" s="153"/>
      <c r="E42" s="154"/>
      <c r="F42" s="37">
        <v>0</v>
      </c>
      <c r="G42" s="62"/>
      <c r="H42" s="23"/>
      <c r="I42" s="37">
        <f>F42</f>
        <v>0</v>
      </c>
      <c r="J42" s="150"/>
      <c r="K42" s="151"/>
    </row>
    <row r="43" spans="1:11" ht="12.75" customHeight="1">
      <c r="A43" s="75" t="s">
        <v>49</v>
      </c>
      <c r="B43" s="76" t="s">
        <v>94</v>
      </c>
      <c r="C43" s="84"/>
      <c r="D43" s="84"/>
      <c r="E43" s="78"/>
      <c r="F43" s="86"/>
      <c r="G43" s="80"/>
      <c r="H43" s="80"/>
      <c r="I43" s="86"/>
      <c r="J43" s="80"/>
      <c r="K43" s="81"/>
    </row>
    <row r="44" spans="1:11" ht="12.75" customHeight="1">
      <c r="A44" s="20"/>
      <c r="B44" s="152" t="s">
        <v>29</v>
      </c>
      <c r="C44" s="153"/>
      <c r="D44" s="153"/>
      <c r="E44" s="154"/>
      <c r="F44" s="37">
        <v>0</v>
      </c>
      <c r="G44" s="62"/>
      <c r="H44" s="23"/>
      <c r="I44" s="37">
        <f>F44</f>
        <v>0</v>
      </c>
      <c r="J44" s="150"/>
      <c r="K44" s="151"/>
    </row>
    <row r="45" spans="1:11" ht="12.75" customHeight="1">
      <c r="A45" s="75" t="s">
        <v>51</v>
      </c>
      <c r="B45" s="76" t="s">
        <v>95</v>
      </c>
      <c r="C45" s="84"/>
      <c r="D45" s="84"/>
      <c r="E45" s="78"/>
      <c r="F45" s="86"/>
      <c r="G45" s="80"/>
      <c r="H45" s="80"/>
      <c r="I45" s="86"/>
      <c r="J45" s="80"/>
      <c r="K45" s="81"/>
    </row>
    <row r="46" spans="1:11" ht="12.75" customHeight="1">
      <c r="A46" s="20"/>
      <c r="B46" s="152" t="s">
        <v>30</v>
      </c>
      <c r="C46" s="153"/>
      <c r="D46" s="153"/>
      <c r="E46" s="154"/>
      <c r="F46" s="37">
        <v>0</v>
      </c>
      <c r="G46" s="62"/>
      <c r="H46" s="23"/>
      <c r="I46" s="37">
        <f>F46</f>
        <v>0</v>
      </c>
      <c r="J46" s="150"/>
      <c r="K46" s="151"/>
    </row>
    <row r="47" spans="1:11" ht="12.75" customHeight="1">
      <c r="A47" s="75" t="s">
        <v>52</v>
      </c>
      <c r="B47" s="76" t="s">
        <v>66</v>
      </c>
      <c r="C47" s="87"/>
      <c r="D47" s="80"/>
      <c r="E47" s="80"/>
      <c r="F47" s="86"/>
      <c r="G47" s="80"/>
      <c r="H47" s="80"/>
      <c r="I47" s="86"/>
      <c r="J47" s="80"/>
      <c r="K47" s="81"/>
    </row>
    <row r="48" spans="1:11" ht="12" customHeight="1">
      <c r="A48" s="33" t="s">
        <v>31</v>
      </c>
      <c r="B48" s="21" t="s">
        <v>32</v>
      </c>
      <c r="C48" s="38" t="s">
        <v>28</v>
      </c>
      <c r="D48" s="36"/>
      <c r="E48" s="35">
        <v>3355.33</v>
      </c>
      <c r="F48" s="35">
        <f>D48*E48</f>
        <v>0</v>
      </c>
      <c r="G48" s="36"/>
      <c r="H48" s="36">
        <f>100-G48</f>
        <v>100</v>
      </c>
      <c r="I48" s="35">
        <f>ROUND(F48*H48/100,2)</f>
        <v>0</v>
      </c>
      <c r="J48" s="150"/>
      <c r="K48" s="151"/>
    </row>
    <row r="49" spans="1:11" ht="12.75" customHeight="1">
      <c r="A49" s="20"/>
      <c r="B49" s="152" t="s">
        <v>38</v>
      </c>
      <c r="C49" s="153"/>
      <c r="D49" s="153"/>
      <c r="E49" s="154"/>
      <c r="F49" s="37">
        <f>F48</f>
        <v>0</v>
      </c>
      <c r="G49" s="62"/>
      <c r="H49" s="23"/>
      <c r="I49" s="37">
        <f>I48</f>
        <v>0</v>
      </c>
      <c r="J49" s="150"/>
      <c r="K49" s="151"/>
    </row>
    <row r="50" spans="1:11" ht="12.75" customHeight="1">
      <c r="A50" s="75" t="s">
        <v>53</v>
      </c>
      <c r="B50" s="76" t="s">
        <v>67</v>
      </c>
      <c r="C50" s="87"/>
      <c r="D50" s="80"/>
      <c r="E50" s="80"/>
      <c r="F50" s="86"/>
      <c r="G50" s="80"/>
      <c r="H50" s="80"/>
      <c r="I50" s="86"/>
      <c r="J50" s="80"/>
      <c r="K50" s="81"/>
    </row>
    <row r="51" spans="1:11" ht="12" customHeight="1">
      <c r="A51" s="33" t="s">
        <v>34</v>
      </c>
      <c r="B51" s="21" t="s">
        <v>35</v>
      </c>
      <c r="C51" s="38" t="s">
        <v>28</v>
      </c>
      <c r="D51" s="36"/>
      <c r="E51" s="35">
        <v>5150.3500000000004</v>
      </c>
      <c r="F51" s="35">
        <f>D51*E51</f>
        <v>0</v>
      </c>
      <c r="G51" s="36"/>
      <c r="H51" s="36">
        <f>100-G51</f>
        <v>100</v>
      </c>
      <c r="I51" s="35">
        <f>ROUND(F51*H51/100,2)</f>
        <v>0</v>
      </c>
      <c r="J51" s="150"/>
      <c r="K51" s="151"/>
    </row>
    <row r="52" spans="1:11" ht="12.75" customHeight="1" thickBot="1">
      <c r="A52" s="41"/>
      <c r="B52" s="155" t="s">
        <v>33</v>
      </c>
      <c r="C52" s="156"/>
      <c r="D52" s="156"/>
      <c r="E52" s="157"/>
      <c r="F52" s="42">
        <f>F51</f>
        <v>0</v>
      </c>
      <c r="G52" s="64"/>
      <c r="H52" s="65"/>
      <c r="I52" s="42">
        <f>I51</f>
        <v>0</v>
      </c>
      <c r="J52" s="158"/>
      <c r="K52" s="159"/>
    </row>
    <row r="53" spans="1:11" ht="22.5" customHeight="1" thickBot="1">
      <c r="A53" s="63"/>
      <c r="B53" s="66"/>
      <c r="C53" s="144" t="s">
        <v>142</v>
      </c>
      <c r="D53" s="144"/>
      <c r="E53" s="144"/>
      <c r="F53" s="88">
        <f>ROUND((F36+F40+F42+F44+F46+F49+F52),0)</f>
        <v>7621</v>
      </c>
      <c r="G53" s="145" t="s">
        <v>143</v>
      </c>
      <c r="H53" s="146"/>
      <c r="I53" s="89">
        <f>ROUND((I36+I40+I42+I44+I46+I49+I52),0)</f>
        <v>1953</v>
      </c>
      <c r="J53" s="147"/>
      <c r="K53" s="148"/>
    </row>
    <row r="54" spans="1:11" ht="4.5" customHeight="1">
      <c r="A54" s="43"/>
      <c r="B54" s="44"/>
      <c r="C54" s="45"/>
    </row>
    <row r="55" spans="1:11" ht="12.75" customHeight="1">
      <c r="B55" s="55"/>
    </row>
    <row r="56" spans="1:11" ht="12.75" customHeight="1">
      <c r="B56" s="186"/>
      <c r="C56" s="186"/>
      <c r="D56" s="186"/>
      <c r="E56" s="186"/>
      <c r="F56" s="186"/>
      <c r="G56" s="186"/>
      <c r="H56" s="186"/>
      <c r="I56" s="186"/>
      <c r="J56" s="186"/>
      <c r="K56" s="186"/>
    </row>
    <row r="65" spans="2:11" s="46" customFormat="1" ht="12.75" customHeight="1">
      <c r="B65" s="47"/>
      <c r="C65" s="48"/>
      <c r="D65" s="4"/>
      <c r="E65" s="4"/>
      <c r="F65" s="4"/>
      <c r="G65" s="4"/>
      <c r="H65" s="4"/>
      <c r="I65" s="4"/>
      <c r="J65" s="4"/>
      <c r="K65" s="4"/>
    </row>
    <row r="66" spans="2:11" s="46" customFormat="1" ht="12.75" customHeight="1">
      <c r="B66" s="47"/>
      <c r="C66" s="48"/>
      <c r="D66" s="4"/>
      <c r="E66" s="4"/>
      <c r="F66" s="4"/>
      <c r="G66" s="4"/>
      <c r="H66" s="4"/>
      <c r="I66" s="4"/>
      <c r="J66" s="4"/>
      <c r="K66" s="4"/>
    </row>
    <row r="67" spans="2:11" s="46" customFormat="1" ht="12.75" customHeight="1">
      <c r="B67" s="47"/>
      <c r="C67" s="48"/>
      <c r="D67" s="4"/>
      <c r="E67" s="4"/>
      <c r="F67" s="4"/>
      <c r="G67" s="4"/>
      <c r="H67" s="4"/>
      <c r="I67" s="4"/>
      <c r="J67" s="4"/>
      <c r="K67" s="4"/>
    </row>
    <row r="68" spans="2:11" s="46" customFormat="1" ht="12.75" customHeight="1">
      <c r="B68" s="47"/>
      <c r="C68" s="48"/>
      <c r="D68" s="4"/>
      <c r="E68" s="4"/>
      <c r="F68" s="4"/>
      <c r="G68" s="4"/>
      <c r="H68" s="4"/>
      <c r="I68" s="4"/>
      <c r="J68" s="4"/>
      <c r="K68" s="4"/>
    </row>
    <row r="69" spans="2:11" s="46" customFormat="1" ht="12.75" customHeight="1">
      <c r="B69" s="47"/>
      <c r="C69" s="48"/>
      <c r="D69" s="4"/>
      <c r="E69" s="4"/>
      <c r="F69" s="4"/>
      <c r="G69" s="4"/>
      <c r="H69" s="4"/>
      <c r="I69" s="4"/>
      <c r="J69" s="4"/>
      <c r="K69" s="4"/>
    </row>
    <row r="70" spans="2:11" s="46" customFormat="1" ht="12.75" customHeight="1">
      <c r="B70" s="47"/>
      <c r="C70" s="48"/>
      <c r="D70" s="4"/>
      <c r="E70" s="4"/>
      <c r="F70" s="4"/>
      <c r="G70" s="4"/>
      <c r="H70" s="4"/>
      <c r="I70" s="4"/>
      <c r="J70" s="4"/>
      <c r="K70" s="4"/>
    </row>
    <row r="71" spans="2:11" s="46" customFormat="1" ht="12.75" customHeight="1">
      <c r="B71" s="47"/>
      <c r="C71" s="48"/>
      <c r="D71" s="4"/>
      <c r="E71" s="4"/>
      <c r="F71" s="4"/>
      <c r="G71" s="4"/>
      <c r="H71" s="4"/>
      <c r="I71" s="4"/>
      <c r="J71" s="4"/>
      <c r="K71" s="4"/>
    </row>
    <row r="72" spans="2:11" s="46" customFormat="1" ht="12.75" customHeight="1">
      <c r="B72" s="47"/>
      <c r="C72" s="48"/>
      <c r="D72" s="4"/>
      <c r="E72" s="4"/>
      <c r="F72" s="4"/>
      <c r="G72" s="4"/>
      <c r="H72" s="4"/>
      <c r="I72" s="4"/>
      <c r="J72" s="4"/>
      <c r="K72" s="4"/>
    </row>
    <row r="73" spans="2:11" s="46" customFormat="1" ht="12.75" customHeight="1">
      <c r="B73" s="47"/>
      <c r="C73" s="48"/>
      <c r="D73" s="4"/>
      <c r="E73" s="4"/>
      <c r="F73" s="4"/>
      <c r="G73" s="4"/>
      <c r="H73" s="4"/>
      <c r="I73" s="4"/>
      <c r="J73" s="4"/>
      <c r="K73" s="4"/>
    </row>
    <row r="74" spans="2:11" s="46" customFormat="1" ht="12.75" customHeight="1">
      <c r="B74" s="47"/>
      <c r="C74" s="48"/>
      <c r="D74" s="4"/>
      <c r="E74" s="4"/>
      <c r="F74" s="4"/>
      <c r="G74" s="4"/>
      <c r="H74" s="4"/>
      <c r="I74" s="4"/>
      <c r="J74" s="4"/>
      <c r="K74" s="4"/>
    </row>
    <row r="75" spans="2:11" s="46" customFormat="1" ht="12.75" customHeight="1">
      <c r="B75" s="47"/>
      <c r="C75" s="48"/>
      <c r="D75" s="4"/>
      <c r="E75" s="4"/>
      <c r="F75" s="4"/>
      <c r="G75" s="4"/>
      <c r="H75" s="4"/>
      <c r="I75" s="4"/>
      <c r="J75" s="4"/>
      <c r="K75" s="4"/>
    </row>
    <row r="76" spans="2:11" s="46" customFormat="1" ht="12.75" customHeight="1">
      <c r="B76" s="47"/>
      <c r="C76" s="48"/>
      <c r="D76" s="4"/>
      <c r="E76" s="4"/>
      <c r="F76" s="4"/>
      <c r="G76" s="4"/>
      <c r="H76" s="4"/>
      <c r="I76" s="4"/>
      <c r="J76" s="4"/>
      <c r="K76" s="4"/>
    </row>
    <row r="77" spans="2:11" s="46" customFormat="1" ht="12.75" customHeight="1">
      <c r="B77" s="47"/>
      <c r="C77" s="48"/>
      <c r="D77" s="4"/>
      <c r="E77" s="4"/>
      <c r="F77" s="4"/>
      <c r="G77" s="4"/>
      <c r="H77" s="4"/>
      <c r="I77" s="4"/>
      <c r="J77" s="4"/>
      <c r="K77" s="4"/>
    </row>
    <row r="78" spans="2:11" s="46" customFormat="1" ht="12.75" customHeight="1">
      <c r="B78" s="47"/>
      <c r="C78" s="48"/>
      <c r="D78" s="4"/>
      <c r="E78" s="4"/>
      <c r="F78" s="4"/>
      <c r="G78" s="4"/>
      <c r="H78" s="4"/>
      <c r="I78" s="4"/>
      <c r="J78" s="4"/>
      <c r="K78" s="4"/>
    </row>
    <row r="79" spans="2:11" s="46" customFormat="1" ht="12.75" customHeight="1">
      <c r="B79" s="47"/>
      <c r="C79" s="48"/>
      <c r="D79" s="4"/>
      <c r="E79" s="4"/>
      <c r="F79" s="4"/>
      <c r="G79" s="4"/>
      <c r="H79" s="4"/>
      <c r="I79" s="4"/>
      <c r="J79" s="4"/>
      <c r="K79" s="4"/>
    </row>
    <row r="80" spans="2:11" s="46" customFormat="1" ht="12.75" customHeight="1">
      <c r="B80" s="47"/>
      <c r="C80" s="48"/>
      <c r="D80" s="4"/>
      <c r="E80" s="4"/>
      <c r="F80" s="4"/>
      <c r="G80" s="4"/>
      <c r="H80" s="4"/>
      <c r="I80" s="4"/>
      <c r="J80" s="4"/>
      <c r="K80" s="4"/>
    </row>
    <row r="81" spans="2:11" s="46" customFormat="1" ht="12.75" customHeight="1">
      <c r="B81" s="47"/>
      <c r="C81" s="48"/>
      <c r="D81" s="4"/>
      <c r="E81" s="4"/>
      <c r="F81" s="4"/>
      <c r="G81" s="4"/>
      <c r="H81" s="4"/>
      <c r="I81" s="4"/>
      <c r="J81" s="4"/>
      <c r="K81" s="4"/>
    </row>
    <row r="82" spans="2:11" s="46" customFormat="1" ht="12.75" customHeight="1">
      <c r="B82" s="47"/>
      <c r="C82" s="48"/>
      <c r="D82" s="4"/>
      <c r="E82" s="4"/>
      <c r="F82" s="4"/>
      <c r="G82" s="4"/>
      <c r="H82" s="4"/>
      <c r="I82" s="4"/>
      <c r="J82" s="4"/>
      <c r="K82" s="4"/>
    </row>
    <row r="83" spans="2:11" s="46" customFormat="1" ht="12.75" customHeight="1">
      <c r="B83" s="47"/>
      <c r="C83" s="48"/>
      <c r="D83" s="4"/>
      <c r="E83" s="4"/>
      <c r="F83" s="4"/>
      <c r="G83" s="4"/>
      <c r="H83" s="4"/>
      <c r="I83" s="4"/>
      <c r="J83" s="4"/>
      <c r="K83" s="4"/>
    </row>
    <row r="84" spans="2:11" s="46" customFormat="1" ht="12.75" customHeight="1">
      <c r="B84" s="47"/>
      <c r="C84" s="48"/>
      <c r="D84" s="4"/>
      <c r="E84" s="4"/>
      <c r="F84" s="4"/>
      <c r="G84" s="4"/>
      <c r="H84" s="4"/>
      <c r="I84" s="4"/>
      <c r="J84" s="4"/>
      <c r="K84" s="4"/>
    </row>
    <row r="85" spans="2:11" s="46" customFormat="1" ht="12.75" customHeight="1">
      <c r="B85" s="47"/>
      <c r="C85" s="48"/>
      <c r="D85" s="4"/>
      <c r="E85" s="4"/>
      <c r="F85" s="4"/>
      <c r="G85" s="4"/>
      <c r="H85" s="4"/>
      <c r="I85" s="4"/>
      <c r="J85" s="4"/>
      <c r="K85" s="4"/>
    </row>
    <row r="86" spans="2:11" s="46" customFormat="1" ht="12.75" customHeight="1">
      <c r="B86" s="47"/>
      <c r="C86" s="48"/>
      <c r="D86" s="4"/>
      <c r="E86" s="4"/>
      <c r="F86" s="4"/>
      <c r="G86" s="4"/>
      <c r="H86" s="4"/>
      <c r="I86" s="4"/>
      <c r="J86" s="4"/>
      <c r="K86" s="4"/>
    </row>
    <row r="87" spans="2:11" s="46" customFormat="1" ht="12.75" customHeight="1">
      <c r="B87" s="47"/>
      <c r="C87" s="48"/>
      <c r="D87" s="4"/>
      <c r="E87" s="4"/>
      <c r="F87" s="4"/>
      <c r="G87" s="4"/>
      <c r="H87" s="4"/>
      <c r="I87" s="4"/>
      <c r="J87" s="4"/>
      <c r="K87" s="4"/>
    </row>
    <row r="88" spans="2:11" s="46" customFormat="1" ht="12.75" customHeight="1">
      <c r="B88" s="47"/>
      <c r="C88" s="48"/>
      <c r="D88" s="4"/>
      <c r="E88" s="4"/>
      <c r="F88" s="4"/>
      <c r="G88" s="4"/>
      <c r="H88" s="4"/>
      <c r="I88" s="4"/>
      <c r="J88" s="4"/>
      <c r="K88" s="4"/>
    </row>
    <row r="89" spans="2:11" s="46" customFormat="1" ht="12.75" customHeight="1">
      <c r="B89" s="47"/>
      <c r="C89" s="48"/>
      <c r="D89" s="4"/>
      <c r="E89" s="4"/>
      <c r="F89" s="4"/>
      <c r="G89" s="4"/>
      <c r="H89" s="4"/>
      <c r="I89" s="4"/>
      <c r="J89" s="4"/>
      <c r="K89" s="4"/>
    </row>
    <row r="90" spans="2:11" s="46" customFormat="1" ht="12.75" customHeight="1">
      <c r="B90" s="47"/>
      <c r="C90" s="48"/>
      <c r="D90" s="4"/>
      <c r="E90" s="4"/>
      <c r="F90" s="4"/>
      <c r="G90" s="4"/>
      <c r="H90" s="4"/>
      <c r="I90" s="4"/>
      <c r="J90" s="4"/>
      <c r="K90" s="4"/>
    </row>
    <row r="91" spans="2:11" s="46" customFormat="1" ht="12.75" customHeight="1">
      <c r="B91" s="47"/>
      <c r="C91" s="48"/>
      <c r="D91" s="4"/>
      <c r="E91" s="4"/>
      <c r="F91" s="4"/>
      <c r="G91" s="4"/>
      <c r="H91" s="4"/>
      <c r="I91" s="4"/>
      <c r="J91" s="4"/>
      <c r="K91" s="4"/>
    </row>
    <row r="92" spans="2:11" s="46" customFormat="1" ht="12.75" customHeight="1">
      <c r="B92" s="47"/>
      <c r="C92" s="48"/>
      <c r="D92" s="4"/>
      <c r="E92" s="4"/>
      <c r="F92" s="4"/>
      <c r="G92" s="4"/>
      <c r="H92" s="4"/>
      <c r="I92" s="4"/>
      <c r="J92" s="4"/>
      <c r="K92" s="4"/>
    </row>
    <row r="93" spans="2:11" s="46" customFormat="1" ht="12.75" customHeight="1">
      <c r="B93" s="47"/>
      <c r="C93" s="48"/>
      <c r="D93" s="4"/>
      <c r="E93" s="4"/>
      <c r="F93" s="4"/>
      <c r="G93" s="4"/>
      <c r="H93" s="4"/>
      <c r="I93" s="4"/>
      <c r="J93" s="4"/>
      <c r="K93" s="4"/>
    </row>
    <row r="94" spans="2:11" s="46" customFormat="1" ht="12.75" customHeight="1">
      <c r="B94" s="47"/>
      <c r="C94" s="48"/>
      <c r="D94" s="4"/>
      <c r="E94" s="4"/>
      <c r="F94" s="4"/>
      <c r="G94" s="4"/>
      <c r="H94" s="4"/>
      <c r="I94" s="4"/>
      <c r="J94" s="4"/>
      <c r="K94" s="4"/>
    </row>
    <row r="95" spans="2:11" s="46" customFormat="1" ht="12.75" customHeight="1">
      <c r="B95" s="47"/>
      <c r="C95" s="48"/>
      <c r="D95" s="4"/>
      <c r="E95" s="4"/>
      <c r="F95" s="4"/>
      <c r="G95" s="4"/>
      <c r="H95" s="4"/>
      <c r="I95" s="4"/>
      <c r="J95" s="4"/>
      <c r="K95" s="4"/>
    </row>
    <row r="96" spans="2:11" s="46" customFormat="1" ht="12.75" customHeight="1">
      <c r="B96" s="47"/>
      <c r="C96" s="48"/>
      <c r="D96" s="4"/>
      <c r="E96" s="4"/>
      <c r="F96" s="4"/>
      <c r="G96" s="4"/>
      <c r="H96" s="4"/>
      <c r="I96" s="4"/>
      <c r="J96" s="4"/>
      <c r="K96" s="4"/>
    </row>
    <row r="97" spans="2:11" s="46" customFormat="1" ht="12.75" customHeight="1">
      <c r="B97" s="47"/>
      <c r="C97" s="48"/>
      <c r="D97" s="4"/>
      <c r="E97" s="4"/>
      <c r="F97" s="4"/>
      <c r="G97" s="4"/>
      <c r="H97" s="4"/>
      <c r="I97" s="4"/>
      <c r="J97" s="4"/>
      <c r="K97" s="4"/>
    </row>
    <row r="98" spans="2:11" s="46" customFormat="1" ht="12.75" customHeight="1">
      <c r="B98" s="47"/>
      <c r="C98" s="48"/>
      <c r="D98" s="4"/>
      <c r="E98" s="4"/>
      <c r="F98" s="4"/>
      <c r="G98" s="4"/>
      <c r="H98" s="4"/>
      <c r="I98" s="4"/>
      <c r="J98" s="4"/>
      <c r="K98" s="4"/>
    </row>
    <row r="99" spans="2:11" s="46" customFormat="1" ht="12.75" customHeight="1">
      <c r="B99" s="47"/>
      <c r="C99" s="48"/>
      <c r="D99" s="4"/>
      <c r="E99" s="4"/>
      <c r="F99" s="4"/>
      <c r="G99" s="4"/>
      <c r="H99" s="4"/>
      <c r="I99" s="4"/>
      <c r="J99" s="4"/>
      <c r="K99" s="4"/>
    </row>
    <row r="100" spans="2:11" s="46" customFormat="1" ht="12.75" customHeight="1">
      <c r="B100" s="47"/>
      <c r="C100" s="48"/>
      <c r="D100" s="4"/>
      <c r="E100" s="4"/>
      <c r="F100" s="4"/>
      <c r="G100" s="4"/>
      <c r="H100" s="4"/>
      <c r="I100" s="4"/>
      <c r="J100" s="4"/>
      <c r="K100" s="4"/>
    </row>
    <row r="101" spans="2:11" s="46" customFormat="1" ht="12.75" customHeight="1">
      <c r="B101" s="47"/>
      <c r="C101" s="48"/>
      <c r="D101" s="4"/>
      <c r="E101" s="4"/>
      <c r="F101" s="4"/>
      <c r="G101" s="4"/>
      <c r="H101" s="4"/>
      <c r="I101" s="4"/>
      <c r="J101" s="4"/>
      <c r="K101" s="4"/>
    </row>
    <row r="102" spans="2:11" s="46" customFormat="1" ht="12.75" customHeight="1">
      <c r="B102" s="47"/>
      <c r="C102" s="48"/>
      <c r="D102" s="4"/>
      <c r="E102" s="4"/>
      <c r="F102" s="4"/>
      <c r="G102" s="4"/>
      <c r="H102" s="4"/>
      <c r="I102" s="4"/>
      <c r="J102" s="4"/>
      <c r="K102" s="4"/>
    </row>
    <row r="103" spans="2:11" s="46" customFormat="1" ht="12.75" customHeight="1">
      <c r="B103" s="47"/>
      <c r="C103" s="48"/>
      <c r="D103" s="4"/>
      <c r="E103" s="4"/>
      <c r="F103" s="4"/>
      <c r="G103" s="4"/>
      <c r="H103" s="4"/>
      <c r="I103" s="4"/>
      <c r="J103" s="4"/>
      <c r="K103" s="4"/>
    </row>
    <row r="104" spans="2:11" s="46" customFormat="1" ht="12.75" customHeight="1">
      <c r="B104" s="47"/>
      <c r="C104" s="48"/>
      <c r="D104" s="4"/>
      <c r="E104" s="4"/>
      <c r="F104" s="4"/>
      <c r="G104" s="4"/>
      <c r="H104" s="4"/>
      <c r="I104" s="4"/>
      <c r="J104" s="4"/>
      <c r="K104" s="4"/>
    </row>
    <row r="105" spans="2:11" s="46" customFormat="1" ht="12.75" customHeight="1">
      <c r="B105" s="47"/>
      <c r="C105" s="48"/>
      <c r="D105" s="4"/>
      <c r="E105" s="4"/>
      <c r="F105" s="4"/>
      <c r="G105" s="4"/>
      <c r="H105" s="4"/>
      <c r="I105" s="4"/>
      <c r="J105" s="4"/>
      <c r="K105" s="4"/>
    </row>
    <row r="106" spans="2:11" s="46" customFormat="1" ht="12.75" customHeight="1">
      <c r="B106" s="47"/>
      <c r="C106" s="48"/>
      <c r="D106" s="4"/>
      <c r="E106" s="4"/>
      <c r="F106" s="4"/>
      <c r="G106" s="4"/>
      <c r="H106" s="4"/>
      <c r="I106" s="4"/>
      <c r="J106" s="4"/>
      <c r="K106" s="4"/>
    </row>
    <row r="107" spans="2:11" s="46" customFormat="1" ht="12.75" customHeight="1">
      <c r="B107" s="47"/>
      <c r="C107" s="48"/>
      <c r="D107" s="4"/>
      <c r="E107" s="4"/>
      <c r="F107" s="4"/>
      <c r="G107" s="4"/>
      <c r="H107" s="4"/>
      <c r="I107" s="4"/>
      <c r="J107" s="4"/>
      <c r="K107" s="4"/>
    </row>
    <row r="108" spans="2:11" s="46" customFormat="1" ht="12.75" customHeight="1">
      <c r="B108" s="47"/>
      <c r="C108" s="48"/>
      <c r="D108" s="4"/>
      <c r="E108" s="4"/>
      <c r="F108" s="4"/>
      <c r="G108" s="4"/>
      <c r="H108" s="4"/>
      <c r="I108" s="4"/>
      <c r="J108" s="4"/>
      <c r="K108" s="4"/>
    </row>
    <row r="109" spans="2:11" s="46" customFormat="1" ht="12.75" customHeight="1">
      <c r="B109" s="47"/>
      <c r="C109" s="48"/>
      <c r="D109" s="4"/>
      <c r="E109" s="4"/>
      <c r="F109" s="4"/>
      <c r="G109" s="4"/>
      <c r="H109" s="4"/>
      <c r="I109" s="4"/>
      <c r="J109" s="4"/>
      <c r="K109" s="4"/>
    </row>
    <row r="110" spans="2:11" s="46" customFormat="1" ht="12.75" customHeight="1">
      <c r="B110" s="47"/>
      <c r="C110" s="48"/>
      <c r="D110" s="4"/>
      <c r="E110" s="4"/>
      <c r="F110" s="4"/>
      <c r="G110" s="4"/>
      <c r="H110" s="4"/>
      <c r="I110" s="4"/>
      <c r="J110" s="4"/>
      <c r="K110" s="4"/>
    </row>
    <row r="111" spans="2:11" s="46" customFormat="1" ht="12.75" customHeight="1">
      <c r="B111" s="47"/>
      <c r="C111" s="48"/>
      <c r="D111" s="4"/>
      <c r="E111" s="4"/>
      <c r="F111" s="4"/>
      <c r="G111" s="4"/>
      <c r="H111" s="4"/>
      <c r="I111" s="4"/>
      <c r="J111" s="4"/>
      <c r="K111" s="4"/>
    </row>
    <row r="112" spans="2:11" s="46" customFormat="1" ht="12.75" customHeight="1">
      <c r="B112" s="47"/>
      <c r="C112" s="48"/>
      <c r="D112" s="4"/>
      <c r="E112" s="4"/>
      <c r="F112" s="4"/>
      <c r="G112" s="4"/>
      <c r="H112" s="4"/>
      <c r="I112" s="4"/>
      <c r="J112" s="4"/>
      <c r="K112" s="4"/>
    </row>
    <row r="113" spans="2:11" s="46" customFormat="1" ht="12.75" customHeight="1">
      <c r="B113" s="47"/>
      <c r="C113" s="48"/>
      <c r="D113" s="4"/>
      <c r="E113" s="4"/>
      <c r="F113" s="4"/>
      <c r="G113" s="4"/>
      <c r="H113" s="4"/>
      <c r="I113" s="4"/>
      <c r="J113" s="4"/>
      <c r="K113" s="4"/>
    </row>
    <row r="114" spans="2:11" s="46" customFormat="1" ht="12.75" customHeight="1">
      <c r="B114" s="47"/>
      <c r="C114" s="48"/>
      <c r="D114" s="4"/>
      <c r="E114" s="4"/>
      <c r="F114" s="4"/>
      <c r="G114" s="4"/>
      <c r="H114" s="4"/>
      <c r="I114" s="4"/>
      <c r="J114" s="4"/>
      <c r="K114" s="4"/>
    </row>
    <row r="115" spans="2:11" s="46" customFormat="1" ht="12.75" customHeight="1">
      <c r="B115" s="47"/>
      <c r="C115" s="48"/>
      <c r="D115" s="4"/>
      <c r="E115" s="4"/>
      <c r="F115" s="4"/>
      <c r="G115" s="4"/>
      <c r="H115" s="4"/>
      <c r="I115" s="4"/>
      <c r="J115" s="4"/>
      <c r="K115" s="4"/>
    </row>
    <row r="116" spans="2:11" s="46" customFormat="1" ht="12.75" customHeight="1">
      <c r="B116" s="47"/>
      <c r="C116" s="48"/>
      <c r="D116" s="4"/>
      <c r="E116" s="4"/>
      <c r="F116" s="4"/>
      <c r="G116" s="4"/>
      <c r="H116" s="4"/>
      <c r="I116" s="4"/>
      <c r="J116" s="4"/>
      <c r="K116" s="4"/>
    </row>
    <row r="117" spans="2:11" s="46" customFormat="1" ht="12.75" customHeight="1">
      <c r="B117" s="47"/>
      <c r="C117" s="48"/>
      <c r="D117" s="4"/>
      <c r="E117" s="4"/>
      <c r="F117" s="4"/>
      <c r="G117" s="4"/>
      <c r="H117" s="4"/>
      <c r="I117" s="4"/>
      <c r="J117" s="4"/>
      <c r="K117" s="4"/>
    </row>
    <row r="118" spans="2:11" s="46" customFormat="1" ht="12.75" customHeight="1">
      <c r="B118" s="47"/>
      <c r="C118" s="48"/>
      <c r="D118" s="4"/>
      <c r="E118" s="4"/>
      <c r="F118" s="4"/>
      <c r="G118" s="4"/>
      <c r="H118" s="4"/>
      <c r="I118" s="4"/>
      <c r="J118" s="4"/>
      <c r="K118" s="4"/>
    </row>
    <row r="119" spans="2:11" s="46" customFormat="1" ht="12.75" customHeight="1">
      <c r="B119" s="47"/>
      <c r="C119" s="48"/>
      <c r="D119" s="4"/>
      <c r="E119" s="4"/>
      <c r="F119" s="4"/>
      <c r="G119" s="4"/>
      <c r="H119" s="4"/>
      <c r="I119" s="4"/>
      <c r="J119" s="4"/>
      <c r="K119" s="4"/>
    </row>
    <row r="120" spans="2:11" s="46" customFormat="1" ht="12.75" customHeight="1">
      <c r="B120" s="47"/>
      <c r="C120" s="48"/>
      <c r="D120" s="4"/>
      <c r="E120" s="4"/>
      <c r="F120" s="4"/>
      <c r="G120" s="4"/>
      <c r="H120" s="4"/>
      <c r="I120" s="4"/>
      <c r="J120" s="4"/>
      <c r="K120" s="4"/>
    </row>
    <row r="121" spans="2:11" s="46" customFormat="1" ht="12.75" customHeight="1">
      <c r="B121" s="47"/>
      <c r="C121" s="48"/>
      <c r="D121" s="4"/>
      <c r="E121" s="4"/>
      <c r="F121" s="4"/>
      <c r="G121" s="4"/>
      <c r="H121" s="4"/>
      <c r="I121" s="4"/>
      <c r="J121" s="4"/>
      <c r="K121" s="4"/>
    </row>
    <row r="122" spans="2:11" s="46" customFormat="1" ht="12.75" customHeight="1">
      <c r="B122" s="47"/>
      <c r="C122" s="48"/>
      <c r="D122" s="4"/>
      <c r="E122" s="4"/>
      <c r="F122" s="4"/>
      <c r="G122" s="4"/>
      <c r="H122" s="4"/>
      <c r="I122" s="4"/>
      <c r="J122" s="4"/>
      <c r="K122" s="4"/>
    </row>
    <row r="123" spans="2:11" s="46" customFormat="1" ht="12.75" customHeight="1">
      <c r="B123" s="47"/>
      <c r="C123" s="48"/>
      <c r="D123" s="4"/>
      <c r="E123" s="4"/>
      <c r="F123" s="4"/>
      <c r="G123" s="4"/>
      <c r="H123" s="4"/>
      <c r="I123" s="4"/>
      <c r="J123" s="4"/>
      <c r="K123" s="4"/>
    </row>
  </sheetData>
  <mergeCells count="54">
    <mergeCell ref="J16:K16"/>
    <mergeCell ref="C1:F1"/>
    <mergeCell ref="J2:K2"/>
    <mergeCell ref="J4:K4"/>
    <mergeCell ref="F5:H5"/>
    <mergeCell ref="D6:E6"/>
    <mergeCell ref="F6:G6"/>
    <mergeCell ref="H6:I6"/>
    <mergeCell ref="D7:E7"/>
    <mergeCell ref="F7:G7"/>
    <mergeCell ref="H7:I7"/>
    <mergeCell ref="A14:J14"/>
    <mergeCell ref="E15:F15"/>
    <mergeCell ref="J28:K2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B40:E40"/>
    <mergeCell ref="J40:K40"/>
    <mergeCell ref="J29:K29"/>
    <mergeCell ref="J30:K30"/>
    <mergeCell ref="J31:K31"/>
    <mergeCell ref="J32:K32"/>
    <mergeCell ref="J33:K33"/>
    <mergeCell ref="J34:K34"/>
    <mergeCell ref="J35:K35"/>
    <mergeCell ref="B36:E36"/>
    <mergeCell ref="J36:K36"/>
    <mergeCell ref="J38:K38"/>
    <mergeCell ref="J39:K39"/>
    <mergeCell ref="B42:E42"/>
    <mergeCell ref="J42:K42"/>
    <mergeCell ref="B44:E44"/>
    <mergeCell ref="J44:K44"/>
    <mergeCell ref="B46:E46"/>
    <mergeCell ref="J46:K46"/>
    <mergeCell ref="C53:E53"/>
    <mergeCell ref="G53:H53"/>
    <mergeCell ref="J53:K53"/>
    <mergeCell ref="B56:K56"/>
    <mergeCell ref="J48:K48"/>
    <mergeCell ref="B49:E49"/>
    <mergeCell ref="J49:K49"/>
    <mergeCell ref="J51:K51"/>
    <mergeCell ref="B52:E52"/>
    <mergeCell ref="J52:K52"/>
  </mergeCells>
  <conditionalFormatting sqref="D25:D31">
    <cfRule type="cellIs" dxfId="59" priority="2" operator="equal">
      <formula>0</formula>
    </cfRule>
  </conditionalFormatting>
  <conditionalFormatting sqref="D10:K13">
    <cfRule type="cellIs" dxfId="58" priority="3" operator="equal">
      <formula>0</formula>
    </cfRule>
  </conditionalFormatting>
  <conditionalFormatting sqref="H18:H51">
    <cfRule type="cellIs" dxfId="57" priority="4" operator="equal">
      <formula>100</formula>
    </cfRule>
  </conditionalFormatting>
  <conditionalFormatting sqref="J8">
    <cfRule type="cellIs" dxfId="56" priority="5" operator="notEqual">
      <formula>$D$8</formula>
    </cfRule>
  </conditionalFormatting>
  <conditionalFormatting sqref="M1">
    <cfRule type="cellIs" dxfId="55" priority="1" operator="equal">
      <formula>"Nomales, ja nav bortu!"</formula>
    </cfRule>
  </conditionalFormatting>
  <pageMargins left="0.43307086614173229" right="0.31496062992125984" top="0.74803149606299213" bottom="0.74803149606299213" header="0.31496062992125984" footer="0.31496062992125984"/>
  <pageSetup paperSize="9" fitToHeight="3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2C390-D806-495E-8979-A70EE2B1A45B}">
  <dimension ref="A1:V123"/>
  <sheetViews>
    <sheetView showGridLines="0" zoomScale="115" zoomScaleNormal="115" workbookViewId="0">
      <selection activeCell="A4" sqref="A4"/>
    </sheetView>
  </sheetViews>
  <sheetFormatPr defaultRowHeight="12.75" customHeight="1"/>
  <cols>
    <col min="1" max="1" width="5" style="46" customWidth="1"/>
    <col min="2" max="2" width="19.5703125" style="47" customWidth="1"/>
    <col min="3" max="3" width="6.42578125" style="48" customWidth="1"/>
    <col min="4" max="4" width="8.5703125" style="4" customWidth="1"/>
    <col min="5" max="5" width="7.42578125" style="4" customWidth="1"/>
    <col min="6" max="6" width="9.140625" style="4"/>
    <col min="7" max="7" width="7.42578125" style="4" customWidth="1"/>
    <col min="8" max="8" width="8.5703125" style="4" customWidth="1"/>
    <col min="9" max="9" width="9.140625" style="4" customWidth="1"/>
    <col min="10" max="10" width="8.42578125" style="4" customWidth="1"/>
    <col min="11" max="11" width="7" style="4" customWidth="1"/>
    <col min="12" max="12" width="4.5703125" style="4" customWidth="1"/>
    <col min="13" max="14" width="9.140625" style="4"/>
    <col min="15" max="15" width="4.85546875" style="4" customWidth="1"/>
    <col min="16" max="16" width="7.85546875" style="4" customWidth="1"/>
    <col min="17" max="17" width="5" style="4" customWidth="1"/>
    <col min="18" max="18" width="7.85546875" style="4" customWidth="1"/>
    <col min="19" max="19" width="4.85546875" style="4" customWidth="1"/>
    <col min="20" max="20" width="7.7109375" style="4" customWidth="1"/>
    <col min="21" max="21" width="4.85546875" style="4" customWidth="1"/>
    <col min="22" max="22" width="7.7109375" style="4" customWidth="1"/>
    <col min="23" max="16384" width="9.140625" style="4"/>
  </cols>
  <sheetData>
    <row r="1" spans="1:22" ht="12.75" customHeight="1">
      <c r="A1" s="2"/>
      <c r="B1" s="3" t="s">
        <v>140</v>
      </c>
      <c r="C1" s="166" t="s">
        <v>150</v>
      </c>
      <c r="D1" s="166"/>
      <c r="E1" s="166"/>
      <c r="F1" s="166"/>
      <c r="G1" s="2"/>
      <c r="H1" s="2"/>
      <c r="I1" s="2"/>
      <c r="J1" s="2"/>
      <c r="K1" s="103">
        <f>J2</f>
        <v>16379</v>
      </c>
      <c r="M1" s="135"/>
    </row>
    <row r="2" spans="1:22" ht="12.75" customHeight="1">
      <c r="A2" s="5"/>
      <c r="B2" s="3" t="s">
        <v>141</v>
      </c>
      <c r="C2" s="71" t="s">
        <v>151</v>
      </c>
      <c r="D2" s="72"/>
      <c r="E2" s="72"/>
      <c r="F2" s="6"/>
      <c r="G2" s="2"/>
      <c r="H2" s="7"/>
      <c r="I2" s="8" t="s">
        <v>55</v>
      </c>
      <c r="J2" s="167">
        <f>I53</f>
        <v>16379</v>
      </c>
      <c r="K2" s="167"/>
    </row>
    <row r="3" spans="1:22" ht="6" customHeight="1" thickBot="1">
      <c r="A3" s="9"/>
      <c r="B3" s="5"/>
      <c r="C3" s="10"/>
      <c r="D3" s="11"/>
      <c r="E3" s="11"/>
      <c r="F3" s="11"/>
      <c r="G3" s="11"/>
      <c r="H3" s="11"/>
      <c r="I3" s="11"/>
      <c r="J3" s="11"/>
    </row>
    <row r="4" spans="1:22" ht="12.75" customHeight="1">
      <c r="A4" s="92">
        <v>1</v>
      </c>
      <c r="B4" s="93" t="s">
        <v>0</v>
      </c>
      <c r="C4" s="90"/>
      <c r="D4" s="90"/>
      <c r="E4" s="90"/>
      <c r="F4" s="90"/>
      <c r="G4" s="90"/>
      <c r="H4" s="90"/>
      <c r="I4" s="91"/>
      <c r="J4" s="168" t="s">
        <v>1</v>
      </c>
      <c r="K4" s="169"/>
      <c r="M4" s="104" t="s">
        <v>110</v>
      </c>
      <c r="N4" s="130">
        <f>I53</f>
        <v>16379</v>
      </c>
      <c r="O4" s="104" t="s">
        <v>119</v>
      </c>
      <c r="P4" s="130">
        <f>I38</f>
        <v>0</v>
      </c>
      <c r="Q4" s="104" t="s">
        <v>120</v>
      </c>
      <c r="R4" s="130">
        <f>I44</f>
        <v>122</v>
      </c>
      <c r="S4" s="104" t="s">
        <v>121</v>
      </c>
      <c r="T4" s="130">
        <f>I42</f>
        <v>4122</v>
      </c>
      <c r="U4" s="4" t="s">
        <v>122</v>
      </c>
      <c r="V4" s="130">
        <f>I46</f>
        <v>0</v>
      </c>
    </row>
    <row r="5" spans="1:22" ht="12.75" customHeight="1" thickBot="1">
      <c r="A5" s="12" t="s">
        <v>42</v>
      </c>
      <c r="B5" s="69" t="s">
        <v>82</v>
      </c>
      <c r="C5" s="13">
        <v>0.246</v>
      </c>
      <c r="D5" s="14" t="s">
        <v>2</v>
      </c>
      <c r="E5" s="13"/>
      <c r="F5" s="170" t="s">
        <v>80</v>
      </c>
      <c r="G5" s="171"/>
      <c r="H5" s="171"/>
      <c r="I5" s="74">
        <f>J8</f>
        <v>0.248</v>
      </c>
      <c r="J5" s="15" t="s">
        <v>46</v>
      </c>
      <c r="K5" s="16" t="s">
        <v>60</v>
      </c>
    </row>
    <row r="6" spans="1:22" ht="12" customHeight="1" thickTop="1">
      <c r="A6" s="17" t="s">
        <v>41</v>
      </c>
      <c r="B6" s="18" t="s">
        <v>39</v>
      </c>
      <c r="C6" s="19"/>
      <c r="D6" s="172">
        <v>80520021729</v>
      </c>
      <c r="E6" s="173"/>
      <c r="F6" s="174"/>
      <c r="G6" s="175"/>
      <c r="H6" s="175"/>
      <c r="I6" s="176"/>
      <c r="J6" s="94"/>
      <c r="K6" s="95"/>
    </row>
    <row r="7" spans="1:22" ht="12" customHeight="1">
      <c r="A7" s="20" t="s">
        <v>43</v>
      </c>
      <c r="B7" s="21" t="s">
        <v>36</v>
      </c>
      <c r="C7" s="19"/>
      <c r="D7" s="177">
        <v>80520021729</v>
      </c>
      <c r="E7" s="178"/>
      <c r="F7" s="179"/>
      <c r="G7" s="180"/>
      <c r="H7" s="180"/>
      <c r="I7" s="181"/>
      <c r="J7" s="96"/>
      <c r="K7" s="97"/>
      <c r="L7" s="49"/>
      <c r="M7" s="1"/>
      <c r="N7" s="1"/>
      <c r="O7" s="1"/>
    </row>
    <row r="8" spans="1:22" ht="12" customHeight="1">
      <c r="A8" s="20" t="s">
        <v>44</v>
      </c>
      <c r="B8" s="21" t="s">
        <v>81</v>
      </c>
      <c r="C8" s="22" t="s">
        <v>2</v>
      </c>
      <c r="D8" s="26">
        <f>SUM(D10:D13)</f>
        <v>0.248</v>
      </c>
      <c r="E8" s="23"/>
      <c r="F8" s="52"/>
      <c r="G8" s="67"/>
      <c r="H8" s="67"/>
      <c r="I8" s="53"/>
      <c r="J8" s="132">
        <f>SUM(J10:J13)</f>
        <v>0.248</v>
      </c>
      <c r="K8" s="98">
        <f>SUM(K10:K13)</f>
        <v>744</v>
      </c>
    </row>
    <row r="9" spans="1:22" ht="12" customHeight="1">
      <c r="A9" s="20" t="s">
        <v>45</v>
      </c>
      <c r="B9" s="21" t="s">
        <v>40</v>
      </c>
      <c r="C9" s="24"/>
      <c r="D9" s="25" t="s">
        <v>46</v>
      </c>
      <c r="E9" s="26" t="s">
        <v>60</v>
      </c>
      <c r="F9" s="52"/>
      <c r="G9" s="67"/>
      <c r="H9" s="67"/>
      <c r="I9" s="53"/>
      <c r="J9" s="133"/>
      <c r="K9" s="136"/>
    </row>
    <row r="10" spans="1:22" ht="12" customHeight="1">
      <c r="A10" s="20"/>
      <c r="B10" s="21"/>
      <c r="C10" s="50" t="s">
        <v>69</v>
      </c>
      <c r="D10" s="24">
        <v>0.248</v>
      </c>
      <c r="E10" s="27">
        <f>D18+D19+D20+D24</f>
        <v>744</v>
      </c>
      <c r="F10" s="52"/>
      <c r="G10" s="67"/>
      <c r="H10" s="67"/>
      <c r="I10" s="53"/>
      <c r="J10" s="134">
        <f>D10</f>
        <v>0.248</v>
      </c>
      <c r="K10" s="70">
        <f t="shared" ref="J10:K13" si="0">E10</f>
        <v>744</v>
      </c>
    </row>
    <row r="11" spans="1:22" ht="12" customHeight="1">
      <c r="A11" s="20"/>
      <c r="B11" s="21"/>
      <c r="C11" s="50" t="s">
        <v>72</v>
      </c>
      <c r="D11" s="131"/>
      <c r="E11" s="27">
        <f>D21</f>
        <v>0</v>
      </c>
      <c r="F11" s="52"/>
      <c r="G11" s="67"/>
      <c r="H11" s="67"/>
      <c r="I11" s="53"/>
      <c r="J11" s="134">
        <f t="shared" si="0"/>
        <v>0</v>
      </c>
      <c r="K11" s="70">
        <f t="shared" si="0"/>
        <v>0</v>
      </c>
    </row>
    <row r="12" spans="1:22" ht="12" customHeight="1">
      <c r="A12" s="20"/>
      <c r="B12" s="21"/>
      <c r="C12" s="50" t="s">
        <v>3</v>
      </c>
      <c r="D12" s="131"/>
      <c r="E12" s="28">
        <f>D22+D23</f>
        <v>0</v>
      </c>
      <c r="F12" s="52"/>
      <c r="G12" s="67"/>
      <c r="H12" s="67"/>
      <c r="I12" s="53"/>
      <c r="J12" s="134">
        <f t="shared" si="0"/>
        <v>0</v>
      </c>
      <c r="K12" s="70">
        <f t="shared" si="0"/>
        <v>0</v>
      </c>
    </row>
    <row r="13" spans="1:22" ht="12" customHeight="1" thickBot="1">
      <c r="A13" s="20"/>
      <c r="B13" s="21"/>
      <c r="C13" s="51" t="s">
        <v>37</v>
      </c>
      <c r="D13" s="131"/>
      <c r="E13" s="28">
        <f>D32</f>
        <v>0</v>
      </c>
      <c r="F13" s="52"/>
      <c r="G13" s="67"/>
      <c r="H13" s="68"/>
      <c r="I13" s="54"/>
      <c r="J13" s="134">
        <f t="shared" si="0"/>
        <v>0</v>
      </c>
      <c r="K13" s="70">
        <f t="shared" si="0"/>
        <v>0</v>
      </c>
    </row>
    <row r="14" spans="1:22" ht="4.5" customHeight="1" thickBot="1">
      <c r="A14" s="182"/>
      <c r="B14" s="183"/>
      <c r="C14" s="183"/>
      <c r="D14" s="183"/>
      <c r="E14" s="183"/>
      <c r="F14" s="183"/>
      <c r="G14" s="183"/>
      <c r="H14" s="183"/>
      <c r="I14" s="183"/>
      <c r="J14" s="183"/>
      <c r="K14" s="29"/>
    </row>
    <row r="15" spans="1:22" ht="12.75" customHeight="1">
      <c r="A15" s="92">
        <v>2</v>
      </c>
      <c r="B15" s="90" t="s">
        <v>68</v>
      </c>
      <c r="C15" s="90"/>
      <c r="D15" s="90"/>
      <c r="E15" s="184">
        <f>D7</f>
        <v>80520021729</v>
      </c>
      <c r="F15" s="185"/>
      <c r="G15" s="90"/>
      <c r="H15" s="90"/>
      <c r="I15" s="90"/>
      <c r="J15" s="90"/>
      <c r="K15" s="91"/>
    </row>
    <row r="16" spans="1:22" ht="22.5" customHeight="1">
      <c r="A16" s="30" t="s">
        <v>4</v>
      </c>
      <c r="B16" s="73" t="s">
        <v>5</v>
      </c>
      <c r="C16" s="73" t="s">
        <v>54</v>
      </c>
      <c r="D16" s="31" t="s">
        <v>6</v>
      </c>
      <c r="E16" s="32" t="s">
        <v>57</v>
      </c>
      <c r="F16" s="32" t="s">
        <v>58</v>
      </c>
      <c r="G16" s="32" t="s">
        <v>59</v>
      </c>
      <c r="H16" s="32" t="s">
        <v>56</v>
      </c>
      <c r="I16" s="32" t="s">
        <v>7</v>
      </c>
      <c r="J16" s="164" t="s">
        <v>8</v>
      </c>
      <c r="K16" s="165"/>
    </row>
    <row r="17" spans="1:12" ht="12.75" customHeight="1">
      <c r="A17" s="75" t="s">
        <v>47</v>
      </c>
      <c r="B17" s="76" t="s">
        <v>61</v>
      </c>
      <c r="C17" s="77"/>
      <c r="D17" s="78"/>
      <c r="E17" s="78"/>
      <c r="F17" s="78"/>
      <c r="G17" s="78"/>
      <c r="H17" s="78"/>
      <c r="I17" s="78"/>
      <c r="J17" s="162"/>
      <c r="K17" s="163"/>
    </row>
    <row r="18" spans="1:12" ht="12" customHeight="1">
      <c r="A18" s="33" t="s">
        <v>9</v>
      </c>
      <c r="B18" s="21" t="s">
        <v>10</v>
      </c>
      <c r="C18" s="34" t="s">
        <v>62</v>
      </c>
      <c r="D18" s="36"/>
      <c r="E18" s="100">
        <v>26.17</v>
      </c>
      <c r="F18" s="35">
        <f t="shared" ref="F18:F35" si="1">ROUND(D18*E18,2)</f>
        <v>0</v>
      </c>
      <c r="G18" s="36"/>
      <c r="H18" s="36">
        <f t="shared" ref="H18:H35" si="2">100-G18</f>
        <v>100</v>
      </c>
      <c r="I18" s="35">
        <f>ROUND(F18*H18/100,2)</f>
        <v>0</v>
      </c>
      <c r="J18" s="150"/>
      <c r="K18" s="151"/>
      <c r="L18" s="99"/>
    </row>
    <row r="19" spans="1:12" ht="12" customHeight="1">
      <c r="A19" s="33" t="s">
        <v>11</v>
      </c>
      <c r="B19" s="21" t="s">
        <v>12</v>
      </c>
      <c r="C19" s="34" t="s">
        <v>62</v>
      </c>
      <c r="D19" s="36"/>
      <c r="E19" s="100">
        <v>14.74</v>
      </c>
      <c r="F19" s="35">
        <f t="shared" si="1"/>
        <v>0</v>
      </c>
      <c r="G19" s="36"/>
      <c r="H19" s="36">
        <f t="shared" si="2"/>
        <v>100</v>
      </c>
      <c r="I19" s="35">
        <f t="shared" ref="I19:I35" si="3">ROUND(F19*H19/100,2)</f>
        <v>0</v>
      </c>
      <c r="J19" s="150"/>
      <c r="K19" s="151"/>
      <c r="L19" s="99"/>
    </row>
    <row r="20" spans="1:12" ht="12" customHeight="1">
      <c r="A20" s="33" t="s">
        <v>13</v>
      </c>
      <c r="B20" s="21" t="s">
        <v>14</v>
      </c>
      <c r="C20" s="34" t="s">
        <v>62</v>
      </c>
      <c r="D20" s="36">
        <v>189</v>
      </c>
      <c r="E20" s="100">
        <v>8.91</v>
      </c>
      <c r="F20" s="35">
        <f>ROUND(D20*E20,2)</f>
        <v>1683.99</v>
      </c>
      <c r="G20" s="36">
        <v>16</v>
      </c>
      <c r="H20" s="36">
        <f t="shared" si="2"/>
        <v>84</v>
      </c>
      <c r="I20" s="35">
        <f t="shared" si="3"/>
        <v>1414.55</v>
      </c>
      <c r="J20" s="150"/>
      <c r="K20" s="151"/>
      <c r="L20" s="99"/>
    </row>
    <row r="21" spans="1:12" ht="12" customHeight="1">
      <c r="A21" s="33" t="s">
        <v>15</v>
      </c>
      <c r="B21" s="21" t="s">
        <v>16</v>
      </c>
      <c r="C21" s="34" t="s">
        <v>62</v>
      </c>
      <c r="D21" s="36"/>
      <c r="E21" s="101">
        <v>22.82</v>
      </c>
      <c r="F21" s="35">
        <f>ROUND(D21*E21,2)</f>
        <v>0</v>
      </c>
      <c r="G21" s="36"/>
      <c r="H21" s="36">
        <f t="shared" si="2"/>
        <v>100</v>
      </c>
      <c r="I21" s="35">
        <f t="shared" si="3"/>
        <v>0</v>
      </c>
      <c r="J21" s="150"/>
      <c r="K21" s="151"/>
      <c r="L21" s="99"/>
    </row>
    <row r="22" spans="1:12" ht="12" customHeight="1">
      <c r="A22" s="33" t="s">
        <v>17</v>
      </c>
      <c r="B22" s="21" t="s">
        <v>18</v>
      </c>
      <c r="C22" s="34" t="s">
        <v>62</v>
      </c>
      <c r="D22" s="36"/>
      <c r="E22" s="100">
        <v>5.3</v>
      </c>
      <c r="F22" s="35">
        <f t="shared" si="1"/>
        <v>0</v>
      </c>
      <c r="G22" s="36"/>
      <c r="H22" s="36">
        <f t="shared" si="2"/>
        <v>100</v>
      </c>
      <c r="I22" s="35">
        <f t="shared" si="3"/>
        <v>0</v>
      </c>
      <c r="J22" s="150"/>
      <c r="K22" s="151"/>
      <c r="L22" s="99"/>
    </row>
    <row r="23" spans="1:12" ht="12" customHeight="1">
      <c r="A23" s="33" t="s">
        <v>19</v>
      </c>
      <c r="B23" s="21" t="s">
        <v>73</v>
      </c>
      <c r="C23" s="34" t="s">
        <v>62</v>
      </c>
      <c r="D23" s="36"/>
      <c r="E23" s="100">
        <v>2.12</v>
      </c>
      <c r="F23" s="35">
        <f>ROUND(D23*E23,2)</f>
        <v>0</v>
      </c>
      <c r="G23" s="36"/>
      <c r="H23" s="36">
        <f t="shared" si="2"/>
        <v>100</v>
      </c>
      <c r="I23" s="35">
        <f t="shared" si="3"/>
        <v>0</v>
      </c>
      <c r="J23" s="150"/>
      <c r="K23" s="151"/>
      <c r="L23" s="99"/>
    </row>
    <row r="24" spans="1:12" ht="12" customHeight="1">
      <c r="A24" s="33" t="s">
        <v>20</v>
      </c>
      <c r="B24" s="21" t="s">
        <v>74</v>
      </c>
      <c r="C24" s="34" t="s">
        <v>62</v>
      </c>
      <c r="D24" s="36">
        <v>555</v>
      </c>
      <c r="E24" s="102">
        <v>4.32</v>
      </c>
      <c r="F24" s="35">
        <f>ROUND(D24*E24,2)</f>
        <v>2397.6</v>
      </c>
      <c r="G24" s="36">
        <v>40</v>
      </c>
      <c r="H24" s="36">
        <f t="shared" si="2"/>
        <v>60</v>
      </c>
      <c r="I24" s="35">
        <f t="shared" si="3"/>
        <v>1438.56</v>
      </c>
      <c r="J24" s="150"/>
      <c r="K24" s="151"/>
      <c r="L24" s="99"/>
    </row>
    <row r="25" spans="1:12" ht="12" customHeight="1">
      <c r="A25" s="33" t="s">
        <v>21</v>
      </c>
      <c r="B25" s="21" t="s">
        <v>96</v>
      </c>
      <c r="C25" s="34" t="s">
        <v>62</v>
      </c>
      <c r="D25" s="36">
        <f t="shared" ref="D25:D31" si="4">D18</f>
        <v>0</v>
      </c>
      <c r="E25" s="102">
        <v>28.34</v>
      </c>
      <c r="F25" s="35">
        <f t="shared" ref="F25:F31" si="5">ROUND(D25*E25,2)</f>
        <v>0</v>
      </c>
      <c r="G25" s="36"/>
      <c r="H25" s="36">
        <f t="shared" si="2"/>
        <v>100</v>
      </c>
      <c r="I25" s="35">
        <f t="shared" si="3"/>
        <v>0</v>
      </c>
      <c r="J25" s="150"/>
      <c r="K25" s="151"/>
      <c r="L25" s="99"/>
    </row>
    <row r="26" spans="1:12" ht="12" customHeight="1">
      <c r="A26" s="33" t="s">
        <v>75</v>
      </c>
      <c r="B26" s="21" t="s">
        <v>97</v>
      </c>
      <c r="C26" s="34" t="s">
        <v>62</v>
      </c>
      <c r="D26" s="36">
        <f t="shared" si="4"/>
        <v>0</v>
      </c>
      <c r="E26" s="102">
        <v>16.13</v>
      </c>
      <c r="F26" s="35">
        <f t="shared" si="5"/>
        <v>0</v>
      </c>
      <c r="G26" s="36"/>
      <c r="H26" s="36">
        <f t="shared" si="2"/>
        <v>100</v>
      </c>
      <c r="I26" s="35">
        <f t="shared" si="3"/>
        <v>0</v>
      </c>
      <c r="J26" s="150"/>
      <c r="K26" s="151"/>
    </row>
    <row r="27" spans="1:12" ht="12" customHeight="1">
      <c r="A27" s="33" t="s">
        <v>76</v>
      </c>
      <c r="B27" s="21" t="s">
        <v>98</v>
      </c>
      <c r="C27" s="34" t="s">
        <v>62</v>
      </c>
      <c r="D27" s="36">
        <f t="shared" si="4"/>
        <v>189</v>
      </c>
      <c r="E27" s="102">
        <v>16.68</v>
      </c>
      <c r="F27" s="35">
        <f t="shared" si="5"/>
        <v>3152.52</v>
      </c>
      <c r="G27" s="36">
        <v>16</v>
      </c>
      <c r="H27" s="36">
        <f t="shared" si="2"/>
        <v>84</v>
      </c>
      <c r="I27" s="35">
        <f t="shared" si="3"/>
        <v>2648.12</v>
      </c>
      <c r="J27" s="150"/>
      <c r="K27" s="151"/>
    </row>
    <row r="28" spans="1:12" ht="12" customHeight="1">
      <c r="A28" s="33" t="s">
        <v>91</v>
      </c>
      <c r="B28" s="21" t="s">
        <v>99</v>
      </c>
      <c r="C28" s="34" t="s">
        <v>62</v>
      </c>
      <c r="D28" s="36">
        <f t="shared" si="4"/>
        <v>0</v>
      </c>
      <c r="E28" s="102">
        <v>17.36</v>
      </c>
      <c r="F28" s="35">
        <f t="shared" si="5"/>
        <v>0</v>
      </c>
      <c r="G28" s="36"/>
      <c r="H28" s="36">
        <f t="shared" si="2"/>
        <v>100</v>
      </c>
      <c r="I28" s="35">
        <f t="shared" si="3"/>
        <v>0</v>
      </c>
      <c r="J28" s="150"/>
      <c r="K28" s="151"/>
    </row>
    <row r="29" spans="1:12" ht="12" customHeight="1">
      <c r="A29" s="33" t="s">
        <v>103</v>
      </c>
      <c r="B29" s="21" t="s">
        <v>100</v>
      </c>
      <c r="C29" s="34" t="s">
        <v>62</v>
      </c>
      <c r="D29" s="36">
        <f t="shared" si="4"/>
        <v>0</v>
      </c>
      <c r="E29" s="102">
        <v>14.47</v>
      </c>
      <c r="F29" s="35">
        <f t="shared" si="5"/>
        <v>0</v>
      </c>
      <c r="G29" s="36"/>
      <c r="H29" s="36">
        <f t="shared" si="2"/>
        <v>100</v>
      </c>
      <c r="I29" s="35">
        <f t="shared" si="3"/>
        <v>0</v>
      </c>
      <c r="J29" s="150"/>
      <c r="K29" s="151"/>
    </row>
    <row r="30" spans="1:12" ht="12" customHeight="1">
      <c r="A30" s="33" t="s">
        <v>104</v>
      </c>
      <c r="B30" s="21" t="s">
        <v>101</v>
      </c>
      <c r="C30" s="34" t="s">
        <v>62</v>
      </c>
      <c r="D30" s="36">
        <f t="shared" si="4"/>
        <v>0</v>
      </c>
      <c r="E30" s="102">
        <v>11.72</v>
      </c>
      <c r="F30" s="35">
        <f t="shared" si="5"/>
        <v>0</v>
      </c>
      <c r="G30" s="36"/>
      <c r="H30" s="36">
        <f t="shared" si="2"/>
        <v>100</v>
      </c>
      <c r="I30" s="35">
        <f t="shared" si="3"/>
        <v>0</v>
      </c>
      <c r="J30" s="150"/>
      <c r="K30" s="151"/>
    </row>
    <row r="31" spans="1:12" ht="12" customHeight="1">
      <c r="A31" s="33" t="s">
        <v>105</v>
      </c>
      <c r="B31" s="21" t="s">
        <v>102</v>
      </c>
      <c r="C31" s="34" t="s">
        <v>62</v>
      </c>
      <c r="D31" s="36">
        <f t="shared" si="4"/>
        <v>555</v>
      </c>
      <c r="E31" s="102">
        <v>19.920000000000002</v>
      </c>
      <c r="F31" s="35">
        <f t="shared" si="5"/>
        <v>11055.6</v>
      </c>
      <c r="G31" s="36">
        <v>40</v>
      </c>
      <c r="H31" s="36">
        <f t="shared" si="2"/>
        <v>60</v>
      </c>
      <c r="I31" s="35">
        <f t="shared" si="3"/>
        <v>6633.36</v>
      </c>
      <c r="J31" s="150"/>
      <c r="K31" s="151"/>
    </row>
    <row r="32" spans="1:12" ht="12" customHeight="1">
      <c r="A32" s="33" t="s">
        <v>106</v>
      </c>
      <c r="B32" s="21" t="s">
        <v>71</v>
      </c>
      <c r="C32" s="34" t="s">
        <v>63</v>
      </c>
      <c r="D32" s="36"/>
      <c r="E32" s="23">
        <v>2.46</v>
      </c>
      <c r="F32" s="35">
        <f>ROUND(D32*E32,2)</f>
        <v>0</v>
      </c>
      <c r="G32" s="36"/>
      <c r="H32" s="36">
        <f t="shared" si="2"/>
        <v>100</v>
      </c>
      <c r="I32" s="35">
        <f t="shared" si="3"/>
        <v>0</v>
      </c>
      <c r="J32" s="150"/>
      <c r="K32" s="151"/>
    </row>
    <row r="33" spans="1:11" ht="12" customHeight="1">
      <c r="A33" s="33" t="s">
        <v>107</v>
      </c>
      <c r="B33" s="21" t="s">
        <v>22</v>
      </c>
      <c r="C33" s="34" t="s">
        <v>64</v>
      </c>
      <c r="D33" s="36"/>
      <c r="E33" s="23">
        <v>6.36</v>
      </c>
      <c r="F33" s="35">
        <f t="shared" si="1"/>
        <v>0</v>
      </c>
      <c r="G33" s="36"/>
      <c r="H33" s="36">
        <f t="shared" si="2"/>
        <v>100</v>
      </c>
      <c r="I33" s="35">
        <f t="shared" si="3"/>
        <v>0</v>
      </c>
      <c r="J33" s="150"/>
      <c r="K33" s="151"/>
    </row>
    <row r="34" spans="1:11" ht="12" customHeight="1">
      <c r="A34" s="33" t="s">
        <v>108</v>
      </c>
      <c r="B34" s="21" t="s">
        <v>92</v>
      </c>
      <c r="C34" s="34" t="s">
        <v>63</v>
      </c>
      <c r="D34" s="36"/>
      <c r="E34" s="23">
        <v>1.96</v>
      </c>
      <c r="F34" s="35">
        <f t="shared" si="1"/>
        <v>0</v>
      </c>
      <c r="G34" s="36"/>
      <c r="H34" s="36">
        <f t="shared" si="2"/>
        <v>100</v>
      </c>
      <c r="I34" s="35">
        <f t="shared" si="3"/>
        <v>0</v>
      </c>
      <c r="J34" s="160"/>
      <c r="K34" s="161"/>
    </row>
    <row r="35" spans="1:11" ht="12" customHeight="1">
      <c r="A35" s="33" t="s">
        <v>109</v>
      </c>
      <c r="B35" s="21" t="s">
        <v>77</v>
      </c>
      <c r="C35" s="34" t="s">
        <v>62</v>
      </c>
      <c r="D35" s="36"/>
      <c r="E35" s="22">
        <f>ROUND(28.33*0.3,2)</f>
        <v>8.5</v>
      </c>
      <c r="F35" s="35">
        <f t="shared" si="1"/>
        <v>0</v>
      </c>
      <c r="G35" s="36"/>
      <c r="H35" s="36">
        <f t="shared" si="2"/>
        <v>100</v>
      </c>
      <c r="I35" s="35">
        <f t="shared" si="3"/>
        <v>0</v>
      </c>
      <c r="J35" s="150"/>
      <c r="K35" s="151"/>
    </row>
    <row r="36" spans="1:11" ht="12.75" customHeight="1">
      <c r="A36" s="20"/>
      <c r="B36" s="152" t="s">
        <v>23</v>
      </c>
      <c r="C36" s="153"/>
      <c r="D36" s="153"/>
      <c r="E36" s="154"/>
      <c r="F36" s="37">
        <f>SUM(F18:F35)</f>
        <v>18289.71</v>
      </c>
      <c r="G36" s="62"/>
      <c r="H36" s="23"/>
      <c r="I36" s="37">
        <f>SUM(I18:I35)</f>
        <v>12134.59</v>
      </c>
      <c r="J36" s="150"/>
      <c r="K36" s="151"/>
    </row>
    <row r="37" spans="1:11" ht="12.75" customHeight="1">
      <c r="A37" s="75" t="s">
        <v>48</v>
      </c>
      <c r="B37" s="76" t="s">
        <v>65</v>
      </c>
      <c r="C37" s="78"/>
      <c r="D37" s="78"/>
      <c r="E37" s="78"/>
      <c r="F37" s="79"/>
      <c r="G37" s="78"/>
      <c r="H37" s="78"/>
      <c r="I37" s="79"/>
      <c r="J37" s="80"/>
      <c r="K37" s="81"/>
    </row>
    <row r="38" spans="1:11" ht="12" customHeight="1">
      <c r="A38" s="33" t="s">
        <v>24</v>
      </c>
      <c r="B38" s="56" t="s">
        <v>78</v>
      </c>
      <c r="C38" s="57"/>
      <c r="D38" s="58"/>
      <c r="E38" s="60"/>
      <c r="F38" s="39">
        <v>0</v>
      </c>
      <c r="G38" s="27"/>
      <c r="H38" s="61"/>
      <c r="I38" s="35">
        <v>0</v>
      </c>
      <c r="J38" s="150"/>
      <c r="K38" s="151"/>
    </row>
    <row r="39" spans="1:11" ht="12" customHeight="1">
      <c r="A39" s="33" t="s">
        <v>25</v>
      </c>
      <c r="B39" s="56" t="s">
        <v>79</v>
      </c>
      <c r="C39" s="57"/>
      <c r="D39" s="59"/>
      <c r="E39" s="23"/>
      <c r="F39" s="35">
        <v>0</v>
      </c>
      <c r="G39" s="27"/>
      <c r="H39" s="61"/>
      <c r="I39" s="35">
        <v>0</v>
      </c>
      <c r="J39" s="150"/>
      <c r="K39" s="151"/>
    </row>
    <row r="40" spans="1:11" ht="12.75" customHeight="1">
      <c r="A40" s="20"/>
      <c r="B40" s="152" t="s">
        <v>26</v>
      </c>
      <c r="C40" s="153"/>
      <c r="D40" s="153"/>
      <c r="E40" s="154"/>
      <c r="F40" s="37">
        <f>SUM(F38:F39)</f>
        <v>0</v>
      </c>
      <c r="G40" s="62"/>
      <c r="H40" s="23"/>
      <c r="I40" s="40">
        <f>SUM(I38:I39)</f>
        <v>0</v>
      </c>
      <c r="J40" s="150"/>
      <c r="K40" s="151"/>
    </row>
    <row r="41" spans="1:11" ht="12.75" customHeight="1">
      <c r="A41" s="75" t="s">
        <v>50</v>
      </c>
      <c r="B41" s="76" t="s">
        <v>93</v>
      </c>
      <c r="C41" s="82"/>
      <c r="D41" s="82"/>
      <c r="E41" s="82"/>
      <c r="F41" s="83"/>
      <c r="G41" s="82"/>
      <c r="H41" s="82"/>
      <c r="I41" s="83"/>
      <c r="J41" s="84"/>
      <c r="K41" s="85"/>
    </row>
    <row r="42" spans="1:11" ht="12.75" customHeight="1">
      <c r="A42" s="20"/>
      <c r="B42" s="152" t="s">
        <v>27</v>
      </c>
      <c r="C42" s="153"/>
      <c r="D42" s="153"/>
      <c r="E42" s="154"/>
      <c r="F42" s="37">
        <v>4122</v>
      </c>
      <c r="G42" s="62"/>
      <c r="H42" s="23"/>
      <c r="I42" s="37">
        <f>F42</f>
        <v>4122</v>
      </c>
      <c r="J42" s="150"/>
      <c r="K42" s="151"/>
    </row>
    <row r="43" spans="1:11" ht="12.75" customHeight="1">
      <c r="A43" s="75" t="s">
        <v>49</v>
      </c>
      <c r="B43" s="76" t="s">
        <v>94</v>
      </c>
      <c r="C43" s="84"/>
      <c r="D43" s="84"/>
      <c r="E43" s="78"/>
      <c r="F43" s="86"/>
      <c r="G43" s="80"/>
      <c r="H43" s="80"/>
      <c r="I43" s="86"/>
      <c r="J43" s="80"/>
      <c r="K43" s="81"/>
    </row>
    <row r="44" spans="1:11" ht="12.75" customHeight="1">
      <c r="A44" s="20"/>
      <c r="B44" s="152" t="s">
        <v>29</v>
      </c>
      <c r="C44" s="153"/>
      <c r="D44" s="153"/>
      <c r="E44" s="154"/>
      <c r="F44" s="37">
        <v>122</v>
      </c>
      <c r="G44" s="62"/>
      <c r="H44" s="23"/>
      <c r="I44" s="37">
        <f>F44</f>
        <v>122</v>
      </c>
      <c r="J44" s="150"/>
      <c r="K44" s="151"/>
    </row>
    <row r="45" spans="1:11" ht="12.75" customHeight="1">
      <c r="A45" s="75" t="s">
        <v>51</v>
      </c>
      <c r="B45" s="76" t="s">
        <v>95</v>
      </c>
      <c r="C45" s="84"/>
      <c r="D45" s="84"/>
      <c r="E45" s="78"/>
      <c r="F45" s="86"/>
      <c r="G45" s="80"/>
      <c r="H45" s="80"/>
      <c r="I45" s="86"/>
      <c r="J45" s="80"/>
      <c r="K45" s="81"/>
    </row>
    <row r="46" spans="1:11" ht="12.75" customHeight="1">
      <c r="A46" s="20"/>
      <c r="B46" s="152" t="s">
        <v>30</v>
      </c>
      <c r="C46" s="153"/>
      <c r="D46" s="153"/>
      <c r="E46" s="154"/>
      <c r="F46" s="37">
        <v>0</v>
      </c>
      <c r="G46" s="62"/>
      <c r="H46" s="23"/>
      <c r="I46" s="37">
        <f>F46</f>
        <v>0</v>
      </c>
      <c r="J46" s="150"/>
      <c r="K46" s="151"/>
    </row>
    <row r="47" spans="1:11" ht="12.75" customHeight="1">
      <c r="A47" s="75" t="s">
        <v>52</v>
      </c>
      <c r="B47" s="76" t="s">
        <v>66</v>
      </c>
      <c r="C47" s="87"/>
      <c r="D47" s="80"/>
      <c r="E47" s="80"/>
      <c r="F47" s="86"/>
      <c r="G47" s="80"/>
      <c r="H47" s="80"/>
      <c r="I47" s="86"/>
      <c r="J47" s="80"/>
      <c r="K47" s="81"/>
    </row>
    <row r="48" spans="1:11" ht="12" customHeight="1">
      <c r="A48" s="33" t="s">
        <v>31</v>
      </c>
      <c r="B48" s="21" t="s">
        <v>32</v>
      </c>
      <c r="C48" s="38" t="s">
        <v>28</v>
      </c>
      <c r="D48" s="36"/>
      <c r="E48" s="35">
        <v>3355.33</v>
      </c>
      <c r="F48" s="35">
        <f>D48*E48</f>
        <v>0</v>
      </c>
      <c r="G48" s="36"/>
      <c r="H48" s="36">
        <f>100-G48</f>
        <v>100</v>
      </c>
      <c r="I48" s="35">
        <f>ROUND(F48*H48/100,2)</f>
        <v>0</v>
      </c>
      <c r="J48" s="150"/>
      <c r="K48" s="151"/>
    </row>
    <row r="49" spans="1:11" ht="12.75" customHeight="1">
      <c r="A49" s="20"/>
      <c r="B49" s="152" t="s">
        <v>38</v>
      </c>
      <c r="C49" s="153"/>
      <c r="D49" s="153"/>
      <c r="E49" s="154"/>
      <c r="F49" s="37">
        <f>F48</f>
        <v>0</v>
      </c>
      <c r="G49" s="62"/>
      <c r="H49" s="23"/>
      <c r="I49" s="37">
        <f>I48</f>
        <v>0</v>
      </c>
      <c r="J49" s="150"/>
      <c r="K49" s="151"/>
    </row>
    <row r="50" spans="1:11" ht="12.75" customHeight="1">
      <c r="A50" s="75" t="s">
        <v>53</v>
      </c>
      <c r="B50" s="76" t="s">
        <v>67</v>
      </c>
      <c r="C50" s="87"/>
      <c r="D50" s="80"/>
      <c r="E50" s="80"/>
      <c r="F50" s="86"/>
      <c r="G50" s="80"/>
      <c r="H50" s="80"/>
      <c r="I50" s="86"/>
      <c r="J50" s="80"/>
      <c r="K50" s="81"/>
    </row>
    <row r="51" spans="1:11" ht="12" customHeight="1">
      <c r="A51" s="33" t="s">
        <v>34</v>
      </c>
      <c r="B51" s="21" t="s">
        <v>35</v>
      </c>
      <c r="C51" s="38" t="s">
        <v>28</v>
      </c>
      <c r="D51" s="36"/>
      <c r="E51" s="35">
        <v>5150.3500000000004</v>
      </c>
      <c r="F51" s="35">
        <f>D51*E51</f>
        <v>0</v>
      </c>
      <c r="G51" s="36"/>
      <c r="H51" s="36">
        <f>100-G51</f>
        <v>100</v>
      </c>
      <c r="I51" s="35">
        <f>ROUND(F51*H51/100,2)</f>
        <v>0</v>
      </c>
      <c r="J51" s="150"/>
      <c r="K51" s="151"/>
    </row>
    <row r="52" spans="1:11" ht="12.75" customHeight="1" thickBot="1">
      <c r="A52" s="41"/>
      <c r="B52" s="155" t="s">
        <v>33</v>
      </c>
      <c r="C52" s="156"/>
      <c r="D52" s="156"/>
      <c r="E52" s="157"/>
      <c r="F52" s="42">
        <f>F51</f>
        <v>0</v>
      </c>
      <c r="G52" s="64"/>
      <c r="H52" s="65"/>
      <c r="I52" s="42">
        <f>I51</f>
        <v>0</v>
      </c>
      <c r="J52" s="158"/>
      <c r="K52" s="159"/>
    </row>
    <row r="53" spans="1:11" ht="22.5" customHeight="1" thickBot="1">
      <c r="A53" s="63"/>
      <c r="B53" s="66"/>
      <c r="C53" s="144" t="s">
        <v>142</v>
      </c>
      <c r="D53" s="144"/>
      <c r="E53" s="144"/>
      <c r="F53" s="88">
        <f>ROUND((F36+F40+F42+F44+F46+F49+F52),0)</f>
        <v>22534</v>
      </c>
      <c r="G53" s="145" t="s">
        <v>143</v>
      </c>
      <c r="H53" s="146"/>
      <c r="I53" s="89">
        <f>ROUND((I36+I40+I42+I44+I46+I49+I52),0)</f>
        <v>16379</v>
      </c>
      <c r="J53" s="147"/>
      <c r="K53" s="148"/>
    </row>
    <row r="54" spans="1:11" ht="4.5" customHeight="1">
      <c r="A54" s="43"/>
      <c r="B54" s="44"/>
      <c r="C54" s="45"/>
    </row>
    <row r="55" spans="1:11" ht="12.75" customHeight="1">
      <c r="B55" s="55"/>
    </row>
    <row r="56" spans="1:11" ht="12.75" customHeight="1">
      <c r="B56" s="186"/>
      <c r="C56" s="186"/>
      <c r="D56" s="186"/>
      <c r="E56" s="186"/>
      <c r="F56" s="186"/>
      <c r="G56" s="186"/>
      <c r="H56" s="186"/>
      <c r="I56" s="186"/>
      <c r="J56" s="186"/>
      <c r="K56" s="186"/>
    </row>
    <row r="57" spans="1:11" ht="12.75" customHeight="1">
      <c r="B57" s="186"/>
      <c r="C57" s="186"/>
      <c r="D57" s="186"/>
      <c r="E57" s="186"/>
      <c r="F57" s="186"/>
      <c r="G57" s="186"/>
      <c r="H57" s="186"/>
      <c r="I57" s="186"/>
      <c r="J57" s="186"/>
      <c r="K57" s="186"/>
    </row>
    <row r="65" spans="2:11" s="46" customFormat="1" ht="12.75" customHeight="1">
      <c r="B65" s="47"/>
      <c r="C65" s="48"/>
      <c r="D65" s="4"/>
      <c r="E65" s="4"/>
      <c r="F65" s="4"/>
      <c r="G65" s="4"/>
      <c r="H65" s="4"/>
      <c r="I65" s="4"/>
      <c r="J65" s="4"/>
      <c r="K65" s="4"/>
    </row>
    <row r="66" spans="2:11" s="46" customFormat="1" ht="12.75" customHeight="1">
      <c r="B66" s="47"/>
      <c r="C66" s="48"/>
      <c r="D66" s="4"/>
      <c r="E66" s="4"/>
      <c r="F66" s="4"/>
      <c r="G66" s="4"/>
      <c r="H66" s="4"/>
      <c r="I66" s="4"/>
      <c r="J66" s="4"/>
      <c r="K66" s="4"/>
    </row>
    <row r="67" spans="2:11" s="46" customFormat="1" ht="12.75" customHeight="1">
      <c r="B67" s="47"/>
      <c r="C67" s="48"/>
      <c r="D67" s="4"/>
      <c r="E67" s="4"/>
      <c r="F67" s="4"/>
      <c r="G67" s="4"/>
      <c r="H67" s="4"/>
      <c r="I67" s="4"/>
      <c r="J67" s="4"/>
      <c r="K67" s="4"/>
    </row>
    <row r="68" spans="2:11" s="46" customFormat="1" ht="12.75" customHeight="1">
      <c r="B68" s="47"/>
      <c r="C68" s="48"/>
      <c r="D68" s="4"/>
      <c r="E68" s="4"/>
      <c r="F68" s="4"/>
      <c r="G68" s="4"/>
      <c r="H68" s="4"/>
      <c r="I68" s="4"/>
      <c r="J68" s="4"/>
      <c r="K68" s="4"/>
    </row>
    <row r="69" spans="2:11" s="46" customFormat="1" ht="12.75" customHeight="1">
      <c r="B69" s="47"/>
      <c r="C69" s="48"/>
      <c r="D69" s="4"/>
      <c r="E69" s="4"/>
      <c r="F69" s="4"/>
      <c r="G69" s="4"/>
      <c r="H69" s="4"/>
      <c r="I69" s="4"/>
      <c r="J69" s="4"/>
      <c r="K69" s="4"/>
    </row>
    <row r="70" spans="2:11" s="46" customFormat="1" ht="12.75" customHeight="1">
      <c r="B70" s="47"/>
      <c r="C70" s="48"/>
      <c r="D70" s="4"/>
      <c r="E70" s="4"/>
      <c r="F70" s="4"/>
      <c r="G70" s="4"/>
      <c r="H70" s="4"/>
      <c r="I70" s="4"/>
      <c r="J70" s="4"/>
      <c r="K70" s="4"/>
    </row>
    <row r="71" spans="2:11" s="46" customFormat="1" ht="12.75" customHeight="1">
      <c r="B71" s="47"/>
      <c r="C71" s="48"/>
      <c r="D71" s="4"/>
      <c r="E71" s="4"/>
      <c r="F71" s="4"/>
      <c r="G71" s="4"/>
      <c r="H71" s="4"/>
      <c r="I71" s="4"/>
      <c r="J71" s="4"/>
      <c r="K71" s="4"/>
    </row>
    <row r="72" spans="2:11" s="46" customFormat="1" ht="12.75" customHeight="1">
      <c r="B72" s="47"/>
      <c r="C72" s="48"/>
      <c r="D72" s="4"/>
      <c r="E72" s="4"/>
      <c r="F72" s="4"/>
      <c r="G72" s="4"/>
      <c r="H72" s="4"/>
      <c r="I72" s="4"/>
      <c r="J72" s="4"/>
      <c r="K72" s="4"/>
    </row>
    <row r="73" spans="2:11" s="46" customFormat="1" ht="12.75" customHeight="1">
      <c r="B73" s="47"/>
      <c r="C73" s="48"/>
      <c r="D73" s="4"/>
      <c r="E73" s="4"/>
      <c r="F73" s="4"/>
      <c r="G73" s="4"/>
      <c r="H73" s="4"/>
      <c r="I73" s="4"/>
      <c r="J73" s="4"/>
      <c r="K73" s="4"/>
    </row>
    <row r="74" spans="2:11" s="46" customFormat="1" ht="12.75" customHeight="1">
      <c r="B74" s="47"/>
      <c r="C74" s="48"/>
      <c r="D74" s="4"/>
      <c r="E74" s="4"/>
      <c r="F74" s="4"/>
      <c r="G74" s="4"/>
      <c r="H74" s="4"/>
      <c r="I74" s="4"/>
      <c r="J74" s="4"/>
      <c r="K74" s="4"/>
    </row>
    <row r="75" spans="2:11" s="46" customFormat="1" ht="12.75" customHeight="1">
      <c r="B75" s="47"/>
      <c r="C75" s="48"/>
      <c r="D75" s="4"/>
      <c r="E75" s="4"/>
      <c r="F75" s="4"/>
      <c r="G75" s="4"/>
      <c r="H75" s="4"/>
      <c r="I75" s="4"/>
      <c r="J75" s="4"/>
      <c r="K75" s="4"/>
    </row>
    <row r="76" spans="2:11" s="46" customFormat="1" ht="12.75" customHeight="1">
      <c r="B76" s="47"/>
      <c r="C76" s="48"/>
      <c r="D76" s="4"/>
      <c r="E76" s="4"/>
      <c r="F76" s="4"/>
      <c r="G76" s="4"/>
      <c r="H76" s="4"/>
      <c r="I76" s="4"/>
      <c r="J76" s="4"/>
      <c r="K76" s="4"/>
    </row>
    <row r="77" spans="2:11" s="46" customFormat="1" ht="12.75" customHeight="1">
      <c r="B77" s="47"/>
      <c r="C77" s="48"/>
      <c r="D77" s="4"/>
      <c r="E77" s="4"/>
      <c r="F77" s="4"/>
      <c r="G77" s="4"/>
      <c r="H77" s="4"/>
      <c r="I77" s="4"/>
      <c r="J77" s="4"/>
      <c r="K77" s="4"/>
    </row>
    <row r="78" spans="2:11" s="46" customFormat="1" ht="12.75" customHeight="1">
      <c r="B78" s="47"/>
      <c r="C78" s="48"/>
      <c r="D78" s="4"/>
      <c r="E78" s="4"/>
      <c r="F78" s="4"/>
      <c r="G78" s="4"/>
      <c r="H78" s="4"/>
      <c r="I78" s="4"/>
      <c r="J78" s="4"/>
      <c r="K78" s="4"/>
    </row>
    <row r="79" spans="2:11" s="46" customFormat="1" ht="12.75" customHeight="1">
      <c r="B79" s="47"/>
      <c r="C79" s="48"/>
      <c r="D79" s="4"/>
      <c r="E79" s="4"/>
      <c r="F79" s="4"/>
      <c r="G79" s="4"/>
      <c r="H79" s="4"/>
      <c r="I79" s="4"/>
      <c r="J79" s="4"/>
      <c r="K79" s="4"/>
    </row>
    <row r="80" spans="2:11" s="46" customFormat="1" ht="12.75" customHeight="1">
      <c r="B80" s="47"/>
      <c r="C80" s="48"/>
      <c r="D80" s="4"/>
      <c r="E80" s="4"/>
      <c r="F80" s="4"/>
      <c r="G80" s="4"/>
      <c r="H80" s="4"/>
      <c r="I80" s="4"/>
      <c r="J80" s="4"/>
      <c r="K80" s="4"/>
    </row>
    <row r="81" spans="2:11" s="46" customFormat="1" ht="12.75" customHeight="1">
      <c r="B81" s="47"/>
      <c r="C81" s="48"/>
      <c r="D81" s="4"/>
      <c r="E81" s="4"/>
      <c r="F81" s="4"/>
      <c r="G81" s="4"/>
      <c r="H81" s="4"/>
      <c r="I81" s="4"/>
      <c r="J81" s="4"/>
      <c r="K81" s="4"/>
    </row>
    <row r="82" spans="2:11" s="46" customFormat="1" ht="12.75" customHeight="1">
      <c r="B82" s="47"/>
      <c r="C82" s="48"/>
      <c r="D82" s="4"/>
      <c r="E82" s="4"/>
      <c r="F82" s="4"/>
      <c r="G82" s="4"/>
      <c r="H82" s="4"/>
      <c r="I82" s="4"/>
      <c r="J82" s="4"/>
      <c r="K82" s="4"/>
    </row>
    <row r="83" spans="2:11" s="46" customFormat="1" ht="12.75" customHeight="1">
      <c r="B83" s="47"/>
      <c r="C83" s="48"/>
      <c r="D83" s="4"/>
      <c r="E83" s="4"/>
      <c r="F83" s="4"/>
      <c r="G83" s="4"/>
      <c r="H83" s="4"/>
      <c r="I83" s="4"/>
      <c r="J83" s="4"/>
      <c r="K83" s="4"/>
    </row>
    <row r="84" spans="2:11" s="46" customFormat="1" ht="12.75" customHeight="1">
      <c r="B84" s="47"/>
      <c r="C84" s="48"/>
      <c r="D84" s="4"/>
      <c r="E84" s="4"/>
      <c r="F84" s="4"/>
      <c r="G84" s="4"/>
      <c r="H84" s="4"/>
      <c r="I84" s="4"/>
      <c r="J84" s="4"/>
      <c r="K84" s="4"/>
    </row>
    <row r="85" spans="2:11" s="46" customFormat="1" ht="12.75" customHeight="1">
      <c r="B85" s="47"/>
      <c r="C85" s="48"/>
      <c r="D85" s="4"/>
      <c r="E85" s="4"/>
      <c r="F85" s="4"/>
      <c r="G85" s="4"/>
      <c r="H85" s="4"/>
      <c r="I85" s="4"/>
      <c r="J85" s="4"/>
      <c r="K85" s="4"/>
    </row>
    <row r="86" spans="2:11" s="46" customFormat="1" ht="12.75" customHeight="1">
      <c r="B86" s="47"/>
      <c r="C86" s="48"/>
      <c r="D86" s="4"/>
      <c r="E86" s="4"/>
      <c r="F86" s="4"/>
      <c r="G86" s="4"/>
      <c r="H86" s="4"/>
      <c r="I86" s="4"/>
      <c r="J86" s="4"/>
      <c r="K86" s="4"/>
    </row>
    <row r="87" spans="2:11" s="46" customFormat="1" ht="12.75" customHeight="1">
      <c r="B87" s="47"/>
      <c r="C87" s="48"/>
      <c r="D87" s="4"/>
      <c r="E87" s="4"/>
      <c r="F87" s="4"/>
      <c r="G87" s="4"/>
      <c r="H87" s="4"/>
      <c r="I87" s="4"/>
      <c r="J87" s="4"/>
      <c r="K87" s="4"/>
    </row>
    <row r="88" spans="2:11" s="46" customFormat="1" ht="12.75" customHeight="1">
      <c r="B88" s="47"/>
      <c r="C88" s="48"/>
      <c r="D88" s="4"/>
      <c r="E88" s="4"/>
      <c r="F88" s="4"/>
      <c r="G88" s="4"/>
      <c r="H88" s="4"/>
      <c r="I88" s="4"/>
      <c r="J88" s="4"/>
      <c r="K88" s="4"/>
    </row>
    <row r="89" spans="2:11" s="46" customFormat="1" ht="12.75" customHeight="1">
      <c r="B89" s="47"/>
      <c r="C89" s="48"/>
      <c r="D89" s="4"/>
      <c r="E89" s="4"/>
      <c r="F89" s="4"/>
      <c r="G89" s="4"/>
      <c r="H89" s="4"/>
      <c r="I89" s="4"/>
      <c r="J89" s="4"/>
      <c r="K89" s="4"/>
    </row>
    <row r="90" spans="2:11" s="46" customFormat="1" ht="12.75" customHeight="1">
      <c r="B90" s="47"/>
      <c r="C90" s="48"/>
      <c r="D90" s="4"/>
      <c r="E90" s="4"/>
      <c r="F90" s="4"/>
      <c r="G90" s="4"/>
      <c r="H90" s="4"/>
      <c r="I90" s="4"/>
      <c r="J90" s="4"/>
      <c r="K90" s="4"/>
    </row>
    <row r="91" spans="2:11" s="46" customFormat="1" ht="12.75" customHeight="1">
      <c r="B91" s="47"/>
      <c r="C91" s="48"/>
      <c r="D91" s="4"/>
      <c r="E91" s="4"/>
      <c r="F91" s="4"/>
      <c r="G91" s="4"/>
      <c r="H91" s="4"/>
      <c r="I91" s="4"/>
      <c r="J91" s="4"/>
      <c r="K91" s="4"/>
    </row>
    <row r="92" spans="2:11" s="46" customFormat="1" ht="12.75" customHeight="1">
      <c r="B92" s="47"/>
      <c r="C92" s="48"/>
      <c r="D92" s="4"/>
      <c r="E92" s="4"/>
      <c r="F92" s="4"/>
      <c r="G92" s="4"/>
      <c r="H92" s="4"/>
      <c r="I92" s="4"/>
      <c r="J92" s="4"/>
      <c r="K92" s="4"/>
    </row>
    <row r="93" spans="2:11" s="46" customFormat="1" ht="12.75" customHeight="1">
      <c r="B93" s="47"/>
      <c r="C93" s="48"/>
      <c r="D93" s="4"/>
      <c r="E93" s="4"/>
      <c r="F93" s="4"/>
      <c r="G93" s="4"/>
      <c r="H93" s="4"/>
      <c r="I93" s="4"/>
      <c r="J93" s="4"/>
      <c r="K93" s="4"/>
    </row>
    <row r="94" spans="2:11" s="46" customFormat="1" ht="12.75" customHeight="1">
      <c r="B94" s="47"/>
      <c r="C94" s="48"/>
      <c r="D94" s="4"/>
      <c r="E94" s="4"/>
      <c r="F94" s="4"/>
      <c r="G94" s="4"/>
      <c r="H94" s="4"/>
      <c r="I94" s="4"/>
      <c r="J94" s="4"/>
      <c r="K94" s="4"/>
    </row>
    <row r="95" spans="2:11" s="46" customFormat="1" ht="12.75" customHeight="1">
      <c r="B95" s="47"/>
      <c r="C95" s="48"/>
      <c r="D95" s="4"/>
      <c r="E95" s="4"/>
      <c r="F95" s="4"/>
      <c r="G95" s="4"/>
      <c r="H95" s="4"/>
      <c r="I95" s="4"/>
      <c r="J95" s="4"/>
      <c r="K95" s="4"/>
    </row>
    <row r="96" spans="2:11" s="46" customFormat="1" ht="12.75" customHeight="1">
      <c r="B96" s="47"/>
      <c r="C96" s="48"/>
      <c r="D96" s="4"/>
      <c r="E96" s="4"/>
      <c r="F96" s="4"/>
      <c r="G96" s="4"/>
      <c r="H96" s="4"/>
      <c r="I96" s="4"/>
      <c r="J96" s="4"/>
      <c r="K96" s="4"/>
    </row>
    <row r="97" spans="2:11" s="46" customFormat="1" ht="12.75" customHeight="1">
      <c r="B97" s="47"/>
      <c r="C97" s="48"/>
      <c r="D97" s="4"/>
      <c r="E97" s="4"/>
      <c r="F97" s="4"/>
      <c r="G97" s="4"/>
      <c r="H97" s="4"/>
      <c r="I97" s="4"/>
      <c r="J97" s="4"/>
      <c r="K97" s="4"/>
    </row>
    <row r="98" spans="2:11" s="46" customFormat="1" ht="12.75" customHeight="1">
      <c r="B98" s="47"/>
      <c r="C98" s="48"/>
      <c r="D98" s="4"/>
      <c r="E98" s="4"/>
      <c r="F98" s="4"/>
      <c r="G98" s="4"/>
      <c r="H98" s="4"/>
      <c r="I98" s="4"/>
      <c r="J98" s="4"/>
      <c r="K98" s="4"/>
    </row>
    <row r="99" spans="2:11" s="46" customFormat="1" ht="12.75" customHeight="1">
      <c r="B99" s="47"/>
      <c r="C99" s="48"/>
      <c r="D99" s="4"/>
      <c r="E99" s="4"/>
      <c r="F99" s="4"/>
      <c r="G99" s="4"/>
      <c r="H99" s="4"/>
      <c r="I99" s="4"/>
      <c r="J99" s="4"/>
      <c r="K99" s="4"/>
    </row>
    <row r="100" spans="2:11" s="46" customFormat="1" ht="12.75" customHeight="1">
      <c r="B100" s="47"/>
      <c r="C100" s="48"/>
      <c r="D100" s="4"/>
      <c r="E100" s="4"/>
      <c r="F100" s="4"/>
      <c r="G100" s="4"/>
      <c r="H100" s="4"/>
      <c r="I100" s="4"/>
      <c r="J100" s="4"/>
      <c r="K100" s="4"/>
    </row>
    <row r="101" spans="2:11" s="46" customFormat="1" ht="12.75" customHeight="1">
      <c r="B101" s="47"/>
      <c r="C101" s="48"/>
      <c r="D101" s="4"/>
      <c r="E101" s="4"/>
      <c r="F101" s="4"/>
      <c r="G101" s="4"/>
      <c r="H101" s="4"/>
      <c r="I101" s="4"/>
      <c r="J101" s="4"/>
      <c r="K101" s="4"/>
    </row>
    <row r="102" spans="2:11" s="46" customFormat="1" ht="12.75" customHeight="1">
      <c r="B102" s="47"/>
      <c r="C102" s="48"/>
      <c r="D102" s="4"/>
      <c r="E102" s="4"/>
      <c r="F102" s="4"/>
      <c r="G102" s="4"/>
      <c r="H102" s="4"/>
      <c r="I102" s="4"/>
      <c r="J102" s="4"/>
      <c r="K102" s="4"/>
    </row>
    <row r="103" spans="2:11" s="46" customFormat="1" ht="12.75" customHeight="1">
      <c r="B103" s="47"/>
      <c r="C103" s="48"/>
      <c r="D103" s="4"/>
      <c r="E103" s="4"/>
      <c r="F103" s="4"/>
      <c r="G103" s="4"/>
      <c r="H103" s="4"/>
      <c r="I103" s="4"/>
      <c r="J103" s="4"/>
      <c r="K103" s="4"/>
    </row>
    <row r="104" spans="2:11" s="46" customFormat="1" ht="12.75" customHeight="1">
      <c r="B104" s="47"/>
      <c r="C104" s="48"/>
      <c r="D104" s="4"/>
      <c r="E104" s="4"/>
      <c r="F104" s="4"/>
      <c r="G104" s="4"/>
      <c r="H104" s="4"/>
      <c r="I104" s="4"/>
      <c r="J104" s="4"/>
      <c r="K104" s="4"/>
    </row>
    <row r="105" spans="2:11" s="46" customFormat="1" ht="12.75" customHeight="1">
      <c r="B105" s="47"/>
      <c r="C105" s="48"/>
      <c r="D105" s="4"/>
      <c r="E105" s="4"/>
      <c r="F105" s="4"/>
      <c r="G105" s="4"/>
      <c r="H105" s="4"/>
      <c r="I105" s="4"/>
      <c r="J105" s="4"/>
      <c r="K105" s="4"/>
    </row>
    <row r="106" spans="2:11" s="46" customFormat="1" ht="12.75" customHeight="1">
      <c r="B106" s="47"/>
      <c r="C106" s="48"/>
      <c r="D106" s="4"/>
      <c r="E106" s="4"/>
      <c r="F106" s="4"/>
      <c r="G106" s="4"/>
      <c r="H106" s="4"/>
      <c r="I106" s="4"/>
      <c r="J106" s="4"/>
      <c r="K106" s="4"/>
    </row>
    <row r="107" spans="2:11" s="46" customFormat="1" ht="12.75" customHeight="1">
      <c r="B107" s="47"/>
      <c r="C107" s="48"/>
      <c r="D107" s="4"/>
      <c r="E107" s="4"/>
      <c r="F107" s="4"/>
      <c r="G107" s="4"/>
      <c r="H107" s="4"/>
      <c r="I107" s="4"/>
      <c r="J107" s="4"/>
      <c r="K107" s="4"/>
    </row>
    <row r="108" spans="2:11" s="46" customFormat="1" ht="12.75" customHeight="1">
      <c r="B108" s="47"/>
      <c r="C108" s="48"/>
      <c r="D108" s="4"/>
      <c r="E108" s="4"/>
      <c r="F108" s="4"/>
      <c r="G108" s="4"/>
      <c r="H108" s="4"/>
      <c r="I108" s="4"/>
      <c r="J108" s="4"/>
      <c r="K108" s="4"/>
    </row>
    <row r="109" spans="2:11" s="46" customFormat="1" ht="12.75" customHeight="1">
      <c r="B109" s="47"/>
      <c r="C109" s="48"/>
      <c r="D109" s="4"/>
      <c r="E109" s="4"/>
      <c r="F109" s="4"/>
      <c r="G109" s="4"/>
      <c r="H109" s="4"/>
      <c r="I109" s="4"/>
      <c r="J109" s="4"/>
      <c r="K109" s="4"/>
    </row>
    <row r="110" spans="2:11" s="46" customFormat="1" ht="12.75" customHeight="1">
      <c r="B110" s="47"/>
      <c r="C110" s="48"/>
      <c r="D110" s="4"/>
      <c r="E110" s="4"/>
      <c r="F110" s="4"/>
      <c r="G110" s="4"/>
      <c r="H110" s="4"/>
      <c r="I110" s="4"/>
      <c r="J110" s="4"/>
      <c r="K110" s="4"/>
    </row>
    <row r="111" spans="2:11" s="46" customFormat="1" ht="12.75" customHeight="1">
      <c r="B111" s="47"/>
      <c r="C111" s="48"/>
      <c r="D111" s="4"/>
      <c r="E111" s="4"/>
      <c r="F111" s="4"/>
      <c r="G111" s="4"/>
      <c r="H111" s="4"/>
      <c r="I111" s="4"/>
      <c r="J111" s="4"/>
      <c r="K111" s="4"/>
    </row>
    <row r="112" spans="2:11" s="46" customFormat="1" ht="12.75" customHeight="1">
      <c r="B112" s="47"/>
      <c r="C112" s="48"/>
      <c r="D112" s="4"/>
      <c r="E112" s="4"/>
      <c r="F112" s="4"/>
      <c r="G112" s="4"/>
      <c r="H112" s="4"/>
      <c r="I112" s="4"/>
      <c r="J112" s="4"/>
      <c r="K112" s="4"/>
    </row>
    <row r="113" spans="2:11" s="46" customFormat="1" ht="12.75" customHeight="1">
      <c r="B113" s="47"/>
      <c r="C113" s="48"/>
      <c r="D113" s="4"/>
      <c r="E113" s="4"/>
      <c r="F113" s="4"/>
      <c r="G113" s="4"/>
      <c r="H113" s="4"/>
      <c r="I113" s="4"/>
      <c r="J113" s="4"/>
      <c r="K113" s="4"/>
    </row>
    <row r="114" spans="2:11" s="46" customFormat="1" ht="12.75" customHeight="1">
      <c r="B114" s="47"/>
      <c r="C114" s="48"/>
      <c r="D114" s="4"/>
      <c r="E114" s="4"/>
      <c r="F114" s="4"/>
      <c r="G114" s="4"/>
      <c r="H114" s="4"/>
      <c r="I114" s="4"/>
      <c r="J114" s="4"/>
      <c r="K114" s="4"/>
    </row>
    <row r="115" spans="2:11" s="46" customFormat="1" ht="12.75" customHeight="1">
      <c r="B115" s="47"/>
      <c r="C115" s="48"/>
      <c r="D115" s="4"/>
      <c r="E115" s="4"/>
      <c r="F115" s="4"/>
      <c r="G115" s="4"/>
      <c r="H115" s="4"/>
      <c r="I115" s="4"/>
      <c r="J115" s="4"/>
      <c r="K115" s="4"/>
    </row>
    <row r="116" spans="2:11" s="46" customFormat="1" ht="12.75" customHeight="1">
      <c r="B116" s="47"/>
      <c r="C116" s="48"/>
      <c r="D116" s="4"/>
      <c r="E116" s="4"/>
      <c r="F116" s="4"/>
      <c r="G116" s="4"/>
      <c r="H116" s="4"/>
      <c r="I116" s="4"/>
      <c r="J116" s="4"/>
      <c r="K116" s="4"/>
    </row>
    <row r="117" spans="2:11" s="46" customFormat="1" ht="12.75" customHeight="1">
      <c r="B117" s="47"/>
      <c r="C117" s="48"/>
      <c r="D117" s="4"/>
      <c r="E117" s="4"/>
      <c r="F117" s="4"/>
      <c r="G117" s="4"/>
      <c r="H117" s="4"/>
      <c r="I117" s="4"/>
      <c r="J117" s="4"/>
      <c r="K117" s="4"/>
    </row>
    <row r="118" spans="2:11" s="46" customFormat="1" ht="12.75" customHeight="1">
      <c r="B118" s="47"/>
      <c r="C118" s="48"/>
      <c r="D118" s="4"/>
      <c r="E118" s="4"/>
      <c r="F118" s="4"/>
      <c r="G118" s="4"/>
      <c r="H118" s="4"/>
      <c r="I118" s="4"/>
      <c r="J118" s="4"/>
      <c r="K118" s="4"/>
    </row>
    <row r="119" spans="2:11" s="46" customFormat="1" ht="12.75" customHeight="1">
      <c r="B119" s="47"/>
      <c r="C119" s="48"/>
      <c r="D119" s="4"/>
      <c r="E119" s="4"/>
      <c r="F119" s="4"/>
      <c r="G119" s="4"/>
      <c r="H119" s="4"/>
      <c r="I119" s="4"/>
      <c r="J119" s="4"/>
      <c r="K119" s="4"/>
    </row>
    <row r="120" spans="2:11" s="46" customFormat="1" ht="12.75" customHeight="1">
      <c r="B120" s="47"/>
      <c r="C120" s="48"/>
      <c r="D120" s="4"/>
      <c r="E120" s="4"/>
      <c r="F120" s="4"/>
      <c r="G120" s="4"/>
      <c r="H120" s="4"/>
      <c r="I120" s="4"/>
      <c r="J120" s="4"/>
      <c r="K120" s="4"/>
    </row>
    <row r="121" spans="2:11" s="46" customFormat="1" ht="12.75" customHeight="1">
      <c r="B121" s="47"/>
      <c r="C121" s="48"/>
      <c r="D121" s="4"/>
      <c r="E121" s="4"/>
      <c r="F121" s="4"/>
      <c r="G121" s="4"/>
      <c r="H121" s="4"/>
      <c r="I121" s="4"/>
      <c r="J121" s="4"/>
      <c r="K121" s="4"/>
    </row>
    <row r="122" spans="2:11" s="46" customFormat="1" ht="12.75" customHeight="1">
      <c r="B122" s="47"/>
      <c r="C122" s="48"/>
      <c r="D122" s="4"/>
      <c r="E122" s="4"/>
      <c r="F122" s="4"/>
      <c r="G122" s="4"/>
      <c r="H122" s="4"/>
      <c r="I122" s="4"/>
      <c r="J122" s="4"/>
      <c r="K122" s="4"/>
    </row>
    <row r="123" spans="2:11" s="46" customFormat="1" ht="12.75" customHeight="1">
      <c r="B123" s="47"/>
      <c r="C123" s="48"/>
      <c r="D123" s="4"/>
      <c r="E123" s="4"/>
      <c r="F123" s="4"/>
      <c r="G123" s="4"/>
      <c r="H123" s="4"/>
      <c r="I123" s="4"/>
      <c r="J123" s="4"/>
      <c r="K123" s="4"/>
    </row>
  </sheetData>
  <mergeCells count="55">
    <mergeCell ref="J16:K16"/>
    <mergeCell ref="C1:F1"/>
    <mergeCell ref="J2:K2"/>
    <mergeCell ref="J4:K4"/>
    <mergeCell ref="F5:H5"/>
    <mergeCell ref="D6:E6"/>
    <mergeCell ref="F6:G6"/>
    <mergeCell ref="H6:I6"/>
    <mergeCell ref="D7:E7"/>
    <mergeCell ref="F7:G7"/>
    <mergeCell ref="H7:I7"/>
    <mergeCell ref="A14:J14"/>
    <mergeCell ref="E15:F15"/>
    <mergeCell ref="J28:K2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B40:E40"/>
    <mergeCell ref="J40:K40"/>
    <mergeCell ref="J29:K29"/>
    <mergeCell ref="J30:K30"/>
    <mergeCell ref="J31:K31"/>
    <mergeCell ref="J32:K32"/>
    <mergeCell ref="J33:K33"/>
    <mergeCell ref="J34:K34"/>
    <mergeCell ref="J35:K35"/>
    <mergeCell ref="B36:E36"/>
    <mergeCell ref="J36:K36"/>
    <mergeCell ref="J38:K38"/>
    <mergeCell ref="J39:K39"/>
    <mergeCell ref="B42:E42"/>
    <mergeCell ref="J42:K42"/>
    <mergeCell ref="B44:E44"/>
    <mergeCell ref="J44:K44"/>
    <mergeCell ref="B46:E46"/>
    <mergeCell ref="J46:K46"/>
    <mergeCell ref="J48:K48"/>
    <mergeCell ref="B49:E49"/>
    <mergeCell ref="J49:K49"/>
    <mergeCell ref="J51:K51"/>
    <mergeCell ref="B52:E52"/>
    <mergeCell ref="J52:K52"/>
    <mergeCell ref="C53:E53"/>
    <mergeCell ref="G53:H53"/>
    <mergeCell ref="J53:K53"/>
    <mergeCell ref="B56:K56"/>
    <mergeCell ref="B57:K57"/>
  </mergeCells>
  <conditionalFormatting sqref="D25:D31">
    <cfRule type="cellIs" dxfId="54" priority="2" operator="equal">
      <formula>0</formula>
    </cfRule>
  </conditionalFormatting>
  <conditionalFormatting sqref="D10:K13">
    <cfRule type="cellIs" dxfId="53" priority="3" operator="equal">
      <formula>0</formula>
    </cfRule>
  </conditionalFormatting>
  <conditionalFormatting sqref="H18:H51">
    <cfRule type="cellIs" dxfId="52" priority="4" operator="equal">
      <formula>100</formula>
    </cfRule>
  </conditionalFormatting>
  <conditionalFormatting sqref="J8">
    <cfRule type="cellIs" dxfId="51" priority="5" operator="notEqual">
      <formula>$D$8</formula>
    </cfRule>
  </conditionalFormatting>
  <conditionalFormatting sqref="M1">
    <cfRule type="cellIs" dxfId="50" priority="1" operator="equal">
      <formula>"Nomales, ja nav bortu!"</formula>
    </cfRule>
  </conditionalFormatting>
  <pageMargins left="0.43307086614173229" right="0.31496062992125984" top="0.74803149606299213" bottom="0.74803149606299213" header="0.31496062992125984" footer="0.31496062992125984"/>
  <pageSetup paperSize="9" fitToHeight="3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CD159-9366-4A5D-BF13-3F4EB233ECEF}">
  <dimension ref="A1:V123"/>
  <sheetViews>
    <sheetView showGridLines="0" zoomScale="115" zoomScaleNormal="115" workbookViewId="0">
      <selection activeCell="A4" sqref="A4"/>
    </sheetView>
  </sheetViews>
  <sheetFormatPr defaultRowHeight="12.75" customHeight="1"/>
  <cols>
    <col min="1" max="1" width="5" style="46" customWidth="1"/>
    <col min="2" max="2" width="19.5703125" style="47" customWidth="1"/>
    <col min="3" max="3" width="6.42578125" style="48" customWidth="1"/>
    <col min="4" max="4" width="8.5703125" style="4" customWidth="1"/>
    <col min="5" max="5" width="7.42578125" style="4" customWidth="1"/>
    <col min="6" max="6" width="9.140625" style="4"/>
    <col min="7" max="7" width="7.42578125" style="4" customWidth="1"/>
    <col min="8" max="8" width="8.5703125" style="4" customWidth="1"/>
    <col min="9" max="9" width="9.140625" style="4" customWidth="1"/>
    <col min="10" max="10" width="8.42578125" style="4" customWidth="1"/>
    <col min="11" max="11" width="7" style="4" customWidth="1"/>
    <col min="12" max="12" width="4.5703125" style="4" customWidth="1"/>
    <col min="13" max="14" width="9.140625" style="4"/>
    <col min="15" max="15" width="4.85546875" style="4" customWidth="1"/>
    <col min="16" max="16" width="7.85546875" style="4" customWidth="1"/>
    <col min="17" max="17" width="5" style="4" customWidth="1"/>
    <col min="18" max="18" width="7.85546875" style="4" customWidth="1"/>
    <col min="19" max="19" width="4.85546875" style="4" customWidth="1"/>
    <col min="20" max="20" width="7.7109375" style="4" customWidth="1"/>
    <col min="21" max="21" width="4.85546875" style="4" customWidth="1"/>
    <col min="22" max="22" width="7.7109375" style="4" customWidth="1"/>
    <col min="23" max="16384" width="9.140625" style="4"/>
  </cols>
  <sheetData>
    <row r="1" spans="1:22" ht="12.75" customHeight="1">
      <c r="A1" s="2"/>
      <c r="B1" s="3" t="s">
        <v>140</v>
      </c>
      <c r="C1" s="166" t="s">
        <v>152</v>
      </c>
      <c r="D1" s="166"/>
      <c r="E1" s="166"/>
      <c r="F1" s="166"/>
      <c r="G1" s="2"/>
      <c r="H1" s="2"/>
      <c r="I1" s="2"/>
      <c r="J1" s="2"/>
      <c r="K1" s="103">
        <f>J2</f>
        <v>16569</v>
      </c>
      <c r="M1" s="135"/>
    </row>
    <row r="2" spans="1:22" ht="12.75" customHeight="1">
      <c r="A2" s="5"/>
      <c r="B2" s="3" t="s">
        <v>141</v>
      </c>
      <c r="C2" s="71" t="s">
        <v>153</v>
      </c>
      <c r="D2" s="72"/>
      <c r="E2" s="72"/>
      <c r="F2" s="6"/>
      <c r="G2" s="2"/>
      <c r="H2" s="7"/>
      <c r="I2" s="8" t="s">
        <v>55</v>
      </c>
      <c r="J2" s="167">
        <f>I53</f>
        <v>16569</v>
      </c>
      <c r="K2" s="167"/>
    </row>
    <row r="3" spans="1:22" ht="6" customHeight="1" thickBot="1">
      <c r="A3" s="9"/>
      <c r="B3" s="5"/>
      <c r="C3" s="10"/>
      <c r="D3" s="11"/>
      <c r="E3" s="11"/>
      <c r="F3" s="11"/>
      <c r="G3" s="11"/>
      <c r="H3" s="11"/>
      <c r="I3" s="11"/>
      <c r="J3" s="11"/>
    </row>
    <row r="4" spans="1:22" ht="12.75" customHeight="1">
      <c r="A4" s="92">
        <v>1</v>
      </c>
      <c r="B4" s="93" t="s">
        <v>0</v>
      </c>
      <c r="C4" s="90"/>
      <c r="D4" s="90"/>
      <c r="E4" s="90"/>
      <c r="F4" s="90"/>
      <c r="G4" s="90"/>
      <c r="H4" s="90"/>
      <c r="I4" s="91"/>
      <c r="J4" s="168" t="s">
        <v>1</v>
      </c>
      <c r="K4" s="169"/>
      <c r="M4" s="104" t="s">
        <v>110</v>
      </c>
      <c r="N4" s="130">
        <f>I53</f>
        <v>16569</v>
      </c>
      <c r="O4" s="104" t="s">
        <v>119</v>
      </c>
      <c r="P4" s="130">
        <f>I38</f>
        <v>0</v>
      </c>
      <c r="Q4" s="104" t="s">
        <v>120</v>
      </c>
      <c r="R4" s="130">
        <f>I44</f>
        <v>336</v>
      </c>
      <c r="S4" s="104" t="s">
        <v>121</v>
      </c>
      <c r="T4" s="130">
        <f>I42</f>
        <v>4961</v>
      </c>
      <c r="U4" s="4" t="s">
        <v>122</v>
      </c>
      <c r="V4" s="130">
        <f>I46</f>
        <v>0</v>
      </c>
    </row>
    <row r="5" spans="1:22" ht="12.75" customHeight="1" thickBot="1">
      <c r="A5" s="12" t="s">
        <v>42</v>
      </c>
      <c r="B5" s="69" t="s">
        <v>82</v>
      </c>
      <c r="C5" s="13">
        <v>0.23699999999999999</v>
      </c>
      <c r="D5" s="14" t="s">
        <v>2</v>
      </c>
      <c r="E5" s="13"/>
      <c r="F5" s="170" t="s">
        <v>80</v>
      </c>
      <c r="G5" s="171"/>
      <c r="H5" s="171"/>
      <c r="I5" s="74">
        <f>J8</f>
        <v>0.23599999999999999</v>
      </c>
      <c r="J5" s="15" t="s">
        <v>46</v>
      </c>
      <c r="K5" s="16" t="s">
        <v>60</v>
      </c>
    </row>
    <row r="6" spans="1:22" ht="12" customHeight="1" thickTop="1">
      <c r="A6" s="17" t="s">
        <v>41</v>
      </c>
      <c r="B6" s="18" t="s">
        <v>39</v>
      </c>
      <c r="C6" s="19"/>
      <c r="D6" s="172">
        <v>80520021729</v>
      </c>
      <c r="E6" s="173"/>
      <c r="F6" s="174"/>
      <c r="G6" s="175"/>
      <c r="H6" s="175"/>
      <c r="I6" s="176"/>
      <c r="J6" s="94"/>
      <c r="K6" s="95"/>
    </row>
    <row r="7" spans="1:22" ht="12" customHeight="1">
      <c r="A7" s="20" t="s">
        <v>43</v>
      </c>
      <c r="B7" s="21" t="s">
        <v>36</v>
      </c>
      <c r="C7" s="19"/>
      <c r="D7" s="177">
        <v>80520021729</v>
      </c>
      <c r="E7" s="178"/>
      <c r="F7" s="179"/>
      <c r="G7" s="180"/>
      <c r="H7" s="180"/>
      <c r="I7" s="181"/>
      <c r="J7" s="96"/>
      <c r="K7" s="97"/>
      <c r="L7" s="49"/>
      <c r="M7" s="1"/>
      <c r="N7" s="1"/>
      <c r="O7" s="1"/>
    </row>
    <row r="8" spans="1:22" ht="12" customHeight="1">
      <c r="A8" s="20" t="s">
        <v>44</v>
      </c>
      <c r="B8" s="21" t="s">
        <v>81</v>
      </c>
      <c r="C8" s="22" t="s">
        <v>2</v>
      </c>
      <c r="D8" s="26">
        <f>SUM(D10:D13)</f>
        <v>0.23599999999999999</v>
      </c>
      <c r="E8" s="23"/>
      <c r="F8" s="52"/>
      <c r="G8" s="67"/>
      <c r="H8" s="67"/>
      <c r="I8" s="53"/>
      <c r="J8" s="132">
        <f>SUM(J10:J13)</f>
        <v>0.23599999999999999</v>
      </c>
      <c r="K8" s="98">
        <f>SUM(K10:K13)</f>
        <v>708</v>
      </c>
    </row>
    <row r="9" spans="1:22" ht="12" customHeight="1">
      <c r="A9" s="20" t="s">
        <v>45</v>
      </c>
      <c r="B9" s="21" t="s">
        <v>40</v>
      </c>
      <c r="C9" s="24"/>
      <c r="D9" s="25" t="s">
        <v>46</v>
      </c>
      <c r="E9" s="26" t="s">
        <v>60</v>
      </c>
      <c r="F9" s="52"/>
      <c r="G9" s="67"/>
      <c r="H9" s="67"/>
      <c r="I9" s="53"/>
      <c r="J9" s="133"/>
      <c r="K9" s="136"/>
    </row>
    <row r="10" spans="1:22" ht="12" customHeight="1">
      <c r="A10" s="20"/>
      <c r="B10" s="21"/>
      <c r="C10" s="50" t="s">
        <v>69</v>
      </c>
      <c r="D10" s="24">
        <v>0.23599999999999999</v>
      </c>
      <c r="E10" s="27">
        <f>D18+D19+D20+D24</f>
        <v>708</v>
      </c>
      <c r="F10" s="52"/>
      <c r="G10" s="67"/>
      <c r="H10" s="67"/>
      <c r="I10" s="53"/>
      <c r="J10" s="134">
        <f>D10</f>
        <v>0.23599999999999999</v>
      </c>
      <c r="K10" s="70">
        <f t="shared" ref="J10:K13" si="0">E10</f>
        <v>708</v>
      </c>
    </row>
    <row r="11" spans="1:22" ht="12" customHeight="1">
      <c r="A11" s="20"/>
      <c r="B11" s="21"/>
      <c r="C11" s="50" t="s">
        <v>72</v>
      </c>
      <c r="D11" s="131"/>
      <c r="E11" s="27">
        <f>D21</f>
        <v>0</v>
      </c>
      <c r="F11" s="52"/>
      <c r="G11" s="67"/>
      <c r="H11" s="67"/>
      <c r="I11" s="53"/>
      <c r="J11" s="134">
        <f t="shared" si="0"/>
        <v>0</v>
      </c>
      <c r="K11" s="70">
        <f t="shared" si="0"/>
        <v>0</v>
      </c>
    </row>
    <row r="12" spans="1:22" ht="12" customHeight="1">
      <c r="A12" s="20"/>
      <c r="B12" s="21"/>
      <c r="C12" s="50" t="s">
        <v>3</v>
      </c>
      <c r="D12" s="131"/>
      <c r="E12" s="28">
        <f>D22+D23</f>
        <v>0</v>
      </c>
      <c r="F12" s="52"/>
      <c r="G12" s="67"/>
      <c r="H12" s="67"/>
      <c r="I12" s="53"/>
      <c r="J12" s="134">
        <f t="shared" si="0"/>
        <v>0</v>
      </c>
      <c r="K12" s="70">
        <f t="shared" si="0"/>
        <v>0</v>
      </c>
    </row>
    <row r="13" spans="1:22" ht="12" customHeight="1" thickBot="1">
      <c r="A13" s="20"/>
      <c r="B13" s="21"/>
      <c r="C13" s="51" t="s">
        <v>37</v>
      </c>
      <c r="D13" s="131"/>
      <c r="E13" s="28">
        <f>D32</f>
        <v>0</v>
      </c>
      <c r="F13" s="52"/>
      <c r="G13" s="67"/>
      <c r="H13" s="68"/>
      <c r="I13" s="54"/>
      <c r="J13" s="134">
        <f t="shared" si="0"/>
        <v>0</v>
      </c>
      <c r="K13" s="70">
        <f t="shared" si="0"/>
        <v>0</v>
      </c>
    </row>
    <row r="14" spans="1:22" ht="4.5" customHeight="1" thickBot="1">
      <c r="A14" s="182"/>
      <c r="B14" s="183"/>
      <c r="C14" s="183"/>
      <c r="D14" s="183"/>
      <c r="E14" s="183"/>
      <c r="F14" s="183"/>
      <c r="G14" s="183"/>
      <c r="H14" s="183"/>
      <c r="I14" s="183"/>
      <c r="J14" s="183"/>
      <c r="K14" s="29"/>
    </row>
    <row r="15" spans="1:22" ht="12.75" customHeight="1">
      <c r="A15" s="92">
        <v>2</v>
      </c>
      <c r="B15" s="90" t="s">
        <v>68</v>
      </c>
      <c r="C15" s="90"/>
      <c r="D15" s="90"/>
      <c r="E15" s="184">
        <f>D7</f>
        <v>80520021729</v>
      </c>
      <c r="F15" s="185"/>
      <c r="G15" s="90"/>
      <c r="H15" s="90"/>
      <c r="I15" s="90"/>
      <c r="J15" s="90"/>
      <c r="K15" s="91"/>
    </row>
    <row r="16" spans="1:22" ht="22.5" customHeight="1">
      <c r="A16" s="30" t="s">
        <v>4</v>
      </c>
      <c r="B16" s="73" t="s">
        <v>5</v>
      </c>
      <c r="C16" s="73" t="s">
        <v>54</v>
      </c>
      <c r="D16" s="31" t="s">
        <v>6</v>
      </c>
      <c r="E16" s="32" t="s">
        <v>57</v>
      </c>
      <c r="F16" s="32" t="s">
        <v>58</v>
      </c>
      <c r="G16" s="32" t="s">
        <v>59</v>
      </c>
      <c r="H16" s="32" t="s">
        <v>56</v>
      </c>
      <c r="I16" s="32" t="s">
        <v>7</v>
      </c>
      <c r="J16" s="164" t="s">
        <v>8</v>
      </c>
      <c r="K16" s="165"/>
    </row>
    <row r="17" spans="1:12" ht="12.75" customHeight="1">
      <c r="A17" s="75" t="s">
        <v>47</v>
      </c>
      <c r="B17" s="76" t="s">
        <v>61</v>
      </c>
      <c r="C17" s="77"/>
      <c r="D17" s="78"/>
      <c r="E17" s="78"/>
      <c r="F17" s="78"/>
      <c r="G17" s="78"/>
      <c r="H17" s="78"/>
      <c r="I17" s="78"/>
      <c r="J17" s="162"/>
      <c r="K17" s="163"/>
    </row>
    <row r="18" spans="1:12" ht="12" customHeight="1">
      <c r="A18" s="33" t="s">
        <v>9</v>
      </c>
      <c r="B18" s="21" t="s">
        <v>10</v>
      </c>
      <c r="C18" s="34" t="s">
        <v>62</v>
      </c>
      <c r="D18" s="36"/>
      <c r="E18" s="100">
        <v>26.17</v>
      </c>
      <c r="F18" s="35">
        <f t="shared" ref="F18:F35" si="1">ROUND(D18*E18,2)</f>
        <v>0</v>
      </c>
      <c r="G18" s="36"/>
      <c r="H18" s="36">
        <f t="shared" ref="H18:H35" si="2">100-G18</f>
        <v>100</v>
      </c>
      <c r="I18" s="35">
        <f>ROUND(F18*H18/100,2)</f>
        <v>0</v>
      </c>
      <c r="J18" s="150"/>
      <c r="K18" s="151"/>
      <c r="L18" s="99"/>
    </row>
    <row r="19" spans="1:12" ht="12" customHeight="1">
      <c r="A19" s="33" t="s">
        <v>11</v>
      </c>
      <c r="B19" s="21" t="s">
        <v>12</v>
      </c>
      <c r="C19" s="34" t="s">
        <v>62</v>
      </c>
      <c r="D19" s="36"/>
      <c r="E19" s="100">
        <v>14.74</v>
      </c>
      <c r="F19" s="35">
        <f t="shared" si="1"/>
        <v>0</v>
      </c>
      <c r="G19" s="36"/>
      <c r="H19" s="36">
        <f t="shared" si="2"/>
        <v>100</v>
      </c>
      <c r="I19" s="35">
        <f t="shared" ref="I19:I35" si="3">ROUND(F19*H19/100,2)</f>
        <v>0</v>
      </c>
      <c r="J19" s="150"/>
      <c r="K19" s="151"/>
      <c r="L19" s="99"/>
    </row>
    <row r="20" spans="1:12" ht="12" customHeight="1">
      <c r="A20" s="33" t="s">
        <v>13</v>
      </c>
      <c r="B20" s="21" t="s">
        <v>14</v>
      </c>
      <c r="C20" s="34" t="s">
        <v>62</v>
      </c>
      <c r="D20" s="36">
        <v>708</v>
      </c>
      <c r="E20" s="100">
        <v>8.91</v>
      </c>
      <c r="F20" s="35">
        <f>ROUND(D20*E20,2)</f>
        <v>6308.28</v>
      </c>
      <c r="G20" s="36">
        <v>40</v>
      </c>
      <c r="H20" s="36">
        <f t="shared" si="2"/>
        <v>60</v>
      </c>
      <c r="I20" s="35">
        <f t="shared" si="3"/>
        <v>3784.97</v>
      </c>
      <c r="J20" s="187" t="s">
        <v>172</v>
      </c>
      <c r="K20" s="188"/>
      <c r="L20" s="99"/>
    </row>
    <row r="21" spans="1:12" ht="12" customHeight="1">
      <c r="A21" s="33" t="s">
        <v>15</v>
      </c>
      <c r="B21" s="21" t="s">
        <v>16</v>
      </c>
      <c r="C21" s="34" t="s">
        <v>62</v>
      </c>
      <c r="D21" s="36"/>
      <c r="E21" s="101">
        <v>22.82</v>
      </c>
      <c r="F21" s="35">
        <f>ROUND(D21*E21,2)</f>
        <v>0</v>
      </c>
      <c r="G21" s="36"/>
      <c r="H21" s="36">
        <f t="shared" si="2"/>
        <v>100</v>
      </c>
      <c r="I21" s="35">
        <f t="shared" si="3"/>
        <v>0</v>
      </c>
      <c r="J21" s="150"/>
      <c r="K21" s="151"/>
      <c r="L21" s="99"/>
    </row>
    <row r="22" spans="1:12" ht="12" customHeight="1">
      <c r="A22" s="33" t="s">
        <v>17</v>
      </c>
      <c r="B22" s="21" t="s">
        <v>18</v>
      </c>
      <c r="C22" s="34" t="s">
        <v>62</v>
      </c>
      <c r="D22" s="36"/>
      <c r="E22" s="100">
        <v>5.3</v>
      </c>
      <c r="F22" s="35">
        <f t="shared" si="1"/>
        <v>0</v>
      </c>
      <c r="G22" s="36"/>
      <c r="H22" s="36">
        <f t="shared" si="2"/>
        <v>100</v>
      </c>
      <c r="I22" s="35">
        <f t="shared" si="3"/>
        <v>0</v>
      </c>
      <c r="J22" s="150"/>
      <c r="K22" s="151"/>
      <c r="L22" s="99"/>
    </row>
    <row r="23" spans="1:12" ht="12" customHeight="1">
      <c r="A23" s="33" t="s">
        <v>19</v>
      </c>
      <c r="B23" s="21" t="s">
        <v>73</v>
      </c>
      <c r="C23" s="34" t="s">
        <v>62</v>
      </c>
      <c r="D23" s="36"/>
      <c r="E23" s="100">
        <v>2.12</v>
      </c>
      <c r="F23" s="35">
        <f>ROUND(D23*E23,2)</f>
        <v>0</v>
      </c>
      <c r="G23" s="36"/>
      <c r="H23" s="36">
        <f t="shared" si="2"/>
        <v>100</v>
      </c>
      <c r="I23" s="35">
        <f t="shared" si="3"/>
        <v>0</v>
      </c>
      <c r="J23" s="187"/>
      <c r="K23" s="188"/>
      <c r="L23" s="99"/>
    </row>
    <row r="24" spans="1:12" ht="12" customHeight="1">
      <c r="A24" s="33" t="s">
        <v>20</v>
      </c>
      <c r="B24" s="21" t="s">
        <v>74</v>
      </c>
      <c r="C24" s="34" t="s">
        <v>62</v>
      </c>
      <c r="D24" s="36"/>
      <c r="E24" s="102">
        <v>4.32</v>
      </c>
      <c r="F24" s="35">
        <f>ROUND(D24*E24,2)</f>
        <v>0</v>
      </c>
      <c r="G24" s="36"/>
      <c r="H24" s="36">
        <f t="shared" si="2"/>
        <v>100</v>
      </c>
      <c r="I24" s="35">
        <f t="shared" si="3"/>
        <v>0</v>
      </c>
      <c r="J24" s="150"/>
      <c r="K24" s="151"/>
      <c r="L24" s="99"/>
    </row>
    <row r="25" spans="1:12" ht="12" customHeight="1">
      <c r="A25" s="33" t="s">
        <v>21</v>
      </c>
      <c r="B25" s="21" t="s">
        <v>96</v>
      </c>
      <c r="C25" s="34" t="s">
        <v>62</v>
      </c>
      <c r="D25" s="36">
        <f t="shared" ref="D25:D31" si="4">D18</f>
        <v>0</v>
      </c>
      <c r="E25" s="102">
        <v>28.34</v>
      </c>
      <c r="F25" s="35">
        <f t="shared" ref="F25:F31" si="5">ROUND(D25*E25,2)</f>
        <v>0</v>
      </c>
      <c r="G25" s="36"/>
      <c r="H25" s="36">
        <f t="shared" si="2"/>
        <v>100</v>
      </c>
      <c r="I25" s="35">
        <f t="shared" si="3"/>
        <v>0</v>
      </c>
      <c r="J25" s="150"/>
      <c r="K25" s="151"/>
      <c r="L25" s="99"/>
    </row>
    <row r="26" spans="1:12" ht="12" customHeight="1">
      <c r="A26" s="33" t="s">
        <v>75</v>
      </c>
      <c r="B26" s="21" t="s">
        <v>97</v>
      </c>
      <c r="C26" s="34" t="s">
        <v>62</v>
      </c>
      <c r="D26" s="36">
        <f t="shared" si="4"/>
        <v>0</v>
      </c>
      <c r="E26" s="102">
        <v>16.13</v>
      </c>
      <c r="F26" s="35">
        <f t="shared" si="5"/>
        <v>0</v>
      </c>
      <c r="G26" s="36"/>
      <c r="H26" s="36">
        <f t="shared" si="2"/>
        <v>100</v>
      </c>
      <c r="I26" s="35">
        <f t="shared" si="3"/>
        <v>0</v>
      </c>
      <c r="J26" s="150"/>
      <c r="K26" s="151"/>
    </row>
    <row r="27" spans="1:12" ht="12" customHeight="1">
      <c r="A27" s="33" t="s">
        <v>76</v>
      </c>
      <c r="B27" s="21" t="s">
        <v>98</v>
      </c>
      <c r="C27" s="34" t="s">
        <v>62</v>
      </c>
      <c r="D27" s="36">
        <f t="shared" si="4"/>
        <v>708</v>
      </c>
      <c r="E27" s="102">
        <v>16.68</v>
      </c>
      <c r="F27" s="35">
        <f t="shared" si="5"/>
        <v>11809.44</v>
      </c>
      <c r="G27" s="36">
        <v>40</v>
      </c>
      <c r="H27" s="36">
        <f t="shared" si="2"/>
        <v>60</v>
      </c>
      <c r="I27" s="35">
        <f t="shared" si="3"/>
        <v>7085.66</v>
      </c>
      <c r="J27" s="150"/>
      <c r="K27" s="151"/>
    </row>
    <row r="28" spans="1:12" ht="12" customHeight="1">
      <c r="A28" s="33" t="s">
        <v>91</v>
      </c>
      <c r="B28" s="21" t="s">
        <v>99</v>
      </c>
      <c r="C28" s="34" t="s">
        <v>62</v>
      </c>
      <c r="D28" s="36">
        <f t="shared" si="4"/>
        <v>0</v>
      </c>
      <c r="E28" s="102">
        <v>17.36</v>
      </c>
      <c r="F28" s="35">
        <f t="shared" si="5"/>
        <v>0</v>
      </c>
      <c r="G28" s="36"/>
      <c r="H28" s="36">
        <f t="shared" si="2"/>
        <v>100</v>
      </c>
      <c r="I28" s="35">
        <f t="shared" si="3"/>
        <v>0</v>
      </c>
      <c r="J28" s="150"/>
      <c r="K28" s="151"/>
    </row>
    <row r="29" spans="1:12" ht="12" customHeight="1">
      <c r="A29" s="33" t="s">
        <v>103</v>
      </c>
      <c r="B29" s="21" t="s">
        <v>100</v>
      </c>
      <c r="C29" s="34" t="s">
        <v>62</v>
      </c>
      <c r="D29" s="36">
        <f t="shared" si="4"/>
        <v>0</v>
      </c>
      <c r="E29" s="102">
        <v>14.47</v>
      </c>
      <c r="F29" s="35">
        <f t="shared" si="5"/>
        <v>0</v>
      </c>
      <c r="G29" s="36"/>
      <c r="H29" s="36">
        <f t="shared" si="2"/>
        <v>100</v>
      </c>
      <c r="I29" s="35">
        <f t="shared" si="3"/>
        <v>0</v>
      </c>
      <c r="J29" s="150"/>
      <c r="K29" s="151"/>
    </row>
    <row r="30" spans="1:12" ht="12" customHeight="1">
      <c r="A30" s="33" t="s">
        <v>104</v>
      </c>
      <c r="B30" s="21" t="s">
        <v>101</v>
      </c>
      <c r="C30" s="34" t="s">
        <v>62</v>
      </c>
      <c r="D30" s="36">
        <f t="shared" si="4"/>
        <v>0</v>
      </c>
      <c r="E30" s="102">
        <v>11.72</v>
      </c>
      <c r="F30" s="35">
        <f t="shared" si="5"/>
        <v>0</v>
      </c>
      <c r="G30" s="36"/>
      <c r="H30" s="36">
        <f t="shared" si="2"/>
        <v>100</v>
      </c>
      <c r="I30" s="35">
        <f t="shared" si="3"/>
        <v>0</v>
      </c>
      <c r="J30" s="150"/>
      <c r="K30" s="151"/>
    </row>
    <row r="31" spans="1:12" ht="12" customHeight="1">
      <c r="A31" s="33" t="s">
        <v>105</v>
      </c>
      <c r="B31" s="21" t="s">
        <v>102</v>
      </c>
      <c r="C31" s="34" t="s">
        <v>62</v>
      </c>
      <c r="D31" s="36">
        <f t="shared" si="4"/>
        <v>0</v>
      </c>
      <c r="E31" s="102">
        <v>19.920000000000002</v>
      </c>
      <c r="F31" s="35">
        <f t="shared" si="5"/>
        <v>0</v>
      </c>
      <c r="G31" s="36"/>
      <c r="H31" s="36">
        <f t="shared" si="2"/>
        <v>100</v>
      </c>
      <c r="I31" s="35">
        <f t="shared" si="3"/>
        <v>0</v>
      </c>
      <c r="J31" s="150"/>
      <c r="K31" s="151"/>
    </row>
    <row r="32" spans="1:12" ht="12" customHeight="1">
      <c r="A32" s="33" t="s">
        <v>106</v>
      </c>
      <c r="B32" s="21" t="s">
        <v>71</v>
      </c>
      <c r="C32" s="34" t="s">
        <v>63</v>
      </c>
      <c r="D32" s="36"/>
      <c r="E32" s="23">
        <v>2.46</v>
      </c>
      <c r="F32" s="35">
        <f>ROUND(D32*E32,2)</f>
        <v>0</v>
      </c>
      <c r="G32" s="36"/>
      <c r="H32" s="36">
        <f t="shared" si="2"/>
        <v>100</v>
      </c>
      <c r="I32" s="35">
        <f t="shared" si="3"/>
        <v>0</v>
      </c>
      <c r="J32" s="150"/>
      <c r="K32" s="151"/>
    </row>
    <row r="33" spans="1:11" ht="12" customHeight="1">
      <c r="A33" s="33" t="s">
        <v>107</v>
      </c>
      <c r="B33" s="21" t="s">
        <v>22</v>
      </c>
      <c r="C33" s="34" t="s">
        <v>64</v>
      </c>
      <c r="D33" s="36"/>
      <c r="E33" s="23">
        <v>6.36</v>
      </c>
      <c r="F33" s="35">
        <f t="shared" si="1"/>
        <v>0</v>
      </c>
      <c r="G33" s="36"/>
      <c r="H33" s="36">
        <f t="shared" si="2"/>
        <v>100</v>
      </c>
      <c r="I33" s="35">
        <f t="shared" si="3"/>
        <v>0</v>
      </c>
      <c r="J33" s="150"/>
      <c r="K33" s="151"/>
    </row>
    <row r="34" spans="1:11" ht="12" customHeight="1">
      <c r="A34" s="33" t="s">
        <v>108</v>
      </c>
      <c r="B34" s="21" t="s">
        <v>92</v>
      </c>
      <c r="C34" s="34" t="s">
        <v>63</v>
      </c>
      <c r="D34" s="36"/>
      <c r="E34" s="23">
        <v>1.96</v>
      </c>
      <c r="F34" s="35">
        <f t="shared" si="1"/>
        <v>0</v>
      </c>
      <c r="G34" s="36"/>
      <c r="H34" s="36">
        <f t="shared" si="2"/>
        <v>100</v>
      </c>
      <c r="I34" s="35">
        <f t="shared" si="3"/>
        <v>0</v>
      </c>
      <c r="J34" s="160"/>
      <c r="K34" s="161"/>
    </row>
    <row r="35" spans="1:11" ht="12" customHeight="1">
      <c r="A35" s="33" t="s">
        <v>109</v>
      </c>
      <c r="B35" s="21" t="s">
        <v>77</v>
      </c>
      <c r="C35" s="34" t="s">
        <v>62</v>
      </c>
      <c r="D35" s="36">
        <v>236</v>
      </c>
      <c r="E35" s="22">
        <f>ROUND(28.33*0.3,2)</f>
        <v>8.5</v>
      </c>
      <c r="F35" s="35">
        <f t="shared" si="1"/>
        <v>2006</v>
      </c>
      <c r="G35" s="36">
        <v>80</v>
      </c>
      <c r="H35" s="36">
        <f t="shared" si="2"/>
        <v>20</v>
      </c>
      <c r="I35" s="35">
        <f t="shared" si="3"/>
        <v>401.2</v>
      </c>
      <c r="J35" s="150"/>
      <c r="K35" s="151"/>
    </row>
    <row r="36" spans="1:11" ht="12.75" customHeight="1">
      <c r="A36" s="20"/>
      <c r="B36" s="152" t="s">
        <v>23</v>
      </c>
      <c r="C36" s="153"/>
      <c r="D36" s="153"/>
      <c r="E36" s="154"/>
      <c r="F36" s="37">
        <f>SUM(F18:F35)</f>
        <v>20123.72</v>
      </c>
      <c r="G36" s="62"/>
      <c r="H36" s="23"/>
      <c r="I36" s="37">
        <f>SUM(I18:I35)</f>
        <v>11271.83</v>
      </c>
      <c r="J36" s="150"/>
      <c r="K36" s="151"/>
    </row>
    <row r="37" spans="1:11" ht="12.75" customHeight="1">
      <c r="A37" s="75" t="s">
        <v>48</v>
      </c>
      <c r="B37" s="76" t="s">
        <v>65</v>
      </c>
      <c r="C37" s="78"/>
      <c r="D37" s="78"/>
      <c r="E37" s="78"/>
      <c r="F37" s="79"/>
      <c r="G37" s="78"/>
      <c r="H37" s="78"/>
      <c r="I37" s="79"/>
      <c r="J37" s="80"/>
      <c r="K37" s="81"/>
    </row>
    <row r="38" spans="1:11" ht="12" customHeight="1">
      <c r="A38" s="33" t="s">
        <v>24</v>
      </c>
      <c r="B38" s="56" t="s">
        <v>78</v>
      </c>
      <c r="C38" s="57"/>
      <c r="D38" s="58"/>
      <c r="E38" s="60"/>
      <c r="F38" s="39">
        <v>0</v>
      </c>
      <c r="G38" s="27"/>
      <c r="H38" s="61"/>
      <c r="I38" s="35">
        <v>0</v>
      </c>
      <c r="J38" s="150"/>
      <c r="K38" s="151"/>
    </row>
    <row r="39" spans="1:11" ht="12" customHeight="1">
      <c r="A39" s="33" t="s">
        <v>25</v>
      </c>
      <c r="B39" s="56" t="s">
        <v>79</v>
      </c>
      <c r="C39" s="57"/>
      <c r="D39" s="59"/>
      <c r="E39" s="23"/>
      <c r="F39" s="35">
        <v>0</v>
      </c>
      <c r="G39" s="27"/>
      <c r="H39" s="61"/>
      <c r="I39" s="35">
        <v>0</v>
      </c>
      <c r="J39" s="150"/>
      <c r="K39" s="151"/>
    </row>
    <row r="40" spans="1:11" ht="12.75" customHeight="1">
      <c r="A40" s="20"/>
      <c r="B40" s="152" t="s">
        <v>26</v>
      </c>
      <c r="C40" s="153"/>
      <c r="D40" s="153"/>
      <c r="E40" s="154"/>
      <c r="F40" s="37">
        <f>SUM(F38:F39)</f>
        <v>0</v>
      </c>
      <c r="G40" s="62"/>
      <c r="H40" s="23"/>
      <c r="I40" s="40">
        <f>SUM(I38:I39)</f>
        <v>0</v>
      </c>
      <c r="J40" s="150"/>
      <c r="K40" s="151"/>
    </row>
    <row r="41" spans="1:11" ht="12.75" customHeight="1">
      <c r="A41" s="75" t="s">
        <v>50</v>
      </c>
      <c r="B41" s="76" t="s">
        <v>93</v>
      </c>
      <c r="C41" s="82"/>
      <c r="D41" s="82"/>
      <c r="E41" s="82"/>
      <c r="F41" s="83"/>
      <c r="G41" s="82"/>
      <c r="H41" s="82"/>
      <c r="I41" s="83"/>
      <c r="J41" s="84"/>
      <c r="K41" s="85"/>
    </row>
    <row r="42" spans="1:11" ht="12.75" customHeight="1">
      <c r="A42" s="20"/>
      <c r="B42" s="152" t="s">
        <v>27</v>
      </c>
      <c r="C42" s="153"/>
      <c r="D42" s="153"/>
      <c r="E42" s="154"/>
      <c r="F42" s="37">
        <v>4961</v>
      </c>
      <c r="G42" s="62"/>
      <c r="H42" s="23"/>
      <c r="I42" s="37">
        <f>F42</f>
        <v>4961</v>
      </c>
      <c r="J42" s="150"/>
      <c r="K42" s="151"/>
    </row>
    <row r="43" spans="1:11" ht="12.75" customHeight="1">
      <c r="A43" s="75" t="s">
        <v>49</v>
      </c>
      <c r="B43" s="76" t="s">
        <v>94</v>
      </c>
      <c r="C43" s="84"/>
      <c r="D43" s="84"/>
      <c r="E43" s="78"/>
      <c r="F43" s="86"/>
      <c r="G43" s="80"/>
      <c r="H43" s="80"/>
      <c r="I43" s="86"/>
      <c r="J43" s="80"/>
      <c r="K43" s="81"/>
    </row>
    <row r="44" spans="1:11" ht="12.75" customHeight="1">
      <c r="A44" s="20"/>
      <c r="B44" s="152" t="s">
        <v>29</v>
      </c>
      <c r="C44" s="153"/>
      <c r="D44" s="153"/>
      <c r="E44" s="154"/>
      <c r="F44" s="37">
        <v>1680</v>
      </c>
      <c r="G44" s="62"/>
      <c r="H44" s="23"/>
      <c r="I44" s="37">
        <v>336</v>
      </c>
      <c r="J44" s="150"/>
      <c r="K44" s="151"/>
    </row>
    <row r="45" spans="1:11" ht="12.75" customHeight="1">
      <c r="A45" s="75" t="s">
        <v>51</v>
      </c>
      <c r="B45" s="76" t="s">
        <v>95</v>
      </c>
      <c r="C45" s="84"/>
      <c r="D45" s="84"/>
      <c r="E45" s="78"/>
      <c r="F45" s="86"/>
      <c r="G45" s="80"/>
      <c r="H45" s="80"/>
      <c r="I45" s="86"/>
      <c r="J45" s="80"/>
      <c r="K45" s="81"/>
    </row>
    <row r="46" spans="1:11" ht="12.75" customHeight="1">
      <c r="A46" s="20"/>
      <c r="B46" s="152" t="s">
        <v>30</v>
      </c>
      <c r="C46" s="153"/>
      <c r="D46" s="153"/>
      <c r="E46" s="154"/>
      <c r="F46" s="37">
        <v>0</v>
      </c>
      <c r="G46" s="62"/>
      <c r="H46" s="23"/>
      <c r="I46" s="37">
        <f>F46</f>
        <v>0</v>
      </c>
      <c r="J46" s="150"/>
      <c r="K46" s="151"/>
    </row>
    <row r="47" spans="1:11" ht="12.75" customHeight="1">
      <c r="A47" s="75" t="s">
        <v>52</v>
      </c>
      <c r="B47" s="76" t="s">
        <v>66</v>
      </c>
      <c r="C47" s="87"/>
      <c r="D47" s="80"/>
      <c r="E47" s="80"/>
      <c r="F47" s="86"/>
      <c r="G47" s="80"/>
      <c r="H47" s="80"/>
      <c r="I47" s="86"/>
      <c r="J47" s="80"/>
      <c r="K47" s="81"/>
    </row>
    <row r="48" spans="1:11" ht="12" customHeight="1">
      <c r="A48" s="33" t="s">
        <v>31</v>
      </c>
      <c r="B48" s="21" t="s">
        <v>32</v>
      </c>
      <c r="C48" s="38" t="s">
        <v>28</v>
      </c>
      <c r="D48" s="36"/>
      <c r="E48" s="35">
        <v>3355.33</v>
      </c>
      <c r="F48" s="35">
        <f>D48*E48</f>
        <v>0</v>
      </c>
      <c r="G48" s="36"/>
      <c r="H48" s="36">
        <f>100-G48</f>
        <v>100</v>
      </c>
      <c r="I48" s="35">
        <f>ROUND(F48*H48/100,2)</f>
        <v>0</v>
      </c>
      <c r="J48" s="150"/>
      <c r="K48" s="151"/>
    </row>
    <row r="49" spans="1:11" ht="12.75" customHeight="1">
      <c r="A49" s="20"/>
      <c r="B49" s="152" t="s">
        <v>38</v>
      </c>
      <c r="C49" s="153"/>
      <c r="D49" s="153"/>
      <c r="E49" s="154"/>
      <c r="F49" s="37">
        <f>F48</f>
        <v>0</v>
      </c>
      <c r="G49" s="62"/>
      <c r="H49" s="23"/>
      <c r="I49" s="37">
        <f>I48</f>
        <v>0</v>
      </c>
      <c r="J49" s="150"/>
      <c r="K49" s="151"/>
    </row>
    <row r="50" spans="1:11" ht="12.75" customHeight="1">
      <c r="A50" s="75" t="s">
        <v>53</v>
      </c>
      <c r="B50" s="76" t="s">
        <v>67</v>
      </c>
      <c r="C50" s="87"/>
      <c r="D50" s="80"/>
      <c r="E50" s="80"/>
      <c r="F50" s="86"/>
      <c r="G50" s="80"/>
      <c r="H50" s="80"/>
      <c r="I50" s="86"/>
      <c r="J50" s="80"/>
      <c r="K50" s="81"/>
    </row>
    <row r="51" spans="1:11" ht="12" customHeight="1">
      <c r="A51" s="33" t="s">
        <v>34</v>
      </c>
      <c r="B51" s="21" t="s">
        <v>35</v>
      </c>
      <c r="C51" s="38" t="s">
        <v>28</v>
      </c>
      <c r="D51" s="36"/>
      <c r="E51" s="35">
        <v>5150.3500000000004</v>
      </c>
      <c r="F51" s="35">
        <f>D51*E51</f>
        <v>0</v>
      </c>
      <c r="G51" s="36"/>
      <c r="H51" s="36">
        <f>100-G51</f>
        <v>100</v>
      </c>
      <c r="I51" s="35">
        <f>ROUND(F51*H51/100,2)</f>
        <v>0</v>
      </c>
      <c r="J51" s="150"/>
      <c r="K51" s="151"/>
    </row>
    <row r="52" spans="1:11" ht="12.75" customHeight="1" thickBot="1">
      <c r="A52" s="41"/>
      <c r="B52" s="155" t="s">
        <v>33</v>
      </c>
      <c r="C52" s="156"/>
      <c r="D52" s="156"/>
      <c r="E52" s="157"/>
      <c r="F52" s="42">
        <f>F51</f>
        <v>0</v>
      </c>
      <c r="G52" s="64"/>
      <c r="H52" s="65"/>
      <c r="I52" s="42">
        <f>I51</f>
        <v>0</v>
      </c>
      <c r="J52" s="158"/>
      <c r="K52" s="159"/>
    </row>
    <row r="53" spans="1:11" ht="22.5" customHeight="1" thickBot="1">
      <c r="A53" s="63"/>
      <c r="B53" s="66"/>
      <c r="C53" s="144" t="s">
        <v>142</v>
      </c>
      <c r="D53" s="144"/>
      <c r="E53" s="144"/>
      <c r="F53" s="88">
        <f>ROUND((F36+F40+F42+F44+F46+F49+F52),0)</f>
        <v>26765</v>
      </c>
      <c r="G53" s="145" t="s">
        <v>143</v>
      </c>
      <c r="H53" s="146"/>
      <c r="I53" s="89">
        <f>ROUND((I36+I40+I42+I44+I46+I49+I52),0)</f>
        <v>16569</v>
      </c>
      <c r="J53" s="147"/>
      <c r="K53" s="148"/>
    </row>
    <row r="54" spans="1:11" ht="4.5" customHeight="1">
      <c r="A54" s="43"/>
      <c r="B54" s="44"/>
      <c r="C54" s="45"/>
    </row>
    <row r="55" spans="1:11" ht="12.75" customHeight="1">
      <c r="B55" s="55" t="s">
        <v>70</v>
      </c>
    </row>
    <row r="56" spans="1:11" ht="12.75" customHeight="1">
      <c r="B56" s="186" t="s">
        <v>182</v>
      </c>
      <c r="C56" s="186"/>
      <c r="D56" s="186"/>
      <c r="E56" s="186"/>
      <c r="F56" s="186"/>
      <c r="G56" s="186"/>
      <c r="H56" s="186"/>
      <c r="I56" s="186"/>
      <c r="J56" s="186"/>
      <c r="K56" s="186"/>
    </row>
    <row r="65" spans="2:11" s="46" customFormat="1" ht="12.75" customHeight="1">
      <c r="B65" s="47"/>
      <c r="C65" s="48"/>
      <c r="D65" s="4"/>
      <c r="E65" s="4"/>
      <c r="F65" s="4"/>
      <c r="G65" s="4"/>
      <c r="H65" s="4"/>
      <c r="I65" s="4"/>
      <c r="J65" s="4"/>
      <c r="K65" s="4"/>
    </row>
    <row r="66" spans="2:11" s="46" customFormat="1" ht="12.75" customHeight="1">
      <c r="B66" s="47"/>
      <c r="C66" s="48"/>
      <c r="D66" s="4"/>
      <c r="E66" s="4"/>
      <c r="F66" s="4"/>
      <c r="G66" s="4"/>
      <c r="H66" s="4"/>
      <c r="I66" s="4"/>
      <c r="J66" s="4"/>
      <c r="K66" s="4"/>
    </row>
    <row r="67" spans="2:11" s="46" customFormat="1" ht="12.75" customHeight="1">
      <c r="B67" s="47"/>
      <c r="C67" s="48"/>
      <c r="D67" s="4"/>
      <c r="E67" s="4"/>
      <c r="F67" s="4"/>
      <c r="G67" s="4"/>
      <c r="H67" s="4"/>
      <c r="I67" s="4"/>
      <c r="J67" s="4"/>
      <c r="K67" s="4"/>
    </row>
    <row r="68" spans="2:11" s="46" customFormat="1" ht="12.75" customHeight="1">
      <c r="B68" s="47"/>
      <c r="C68" s="48"/>
      <c r="D68" s="4"/>
      <c r="E68" s="4"/>
      <c r="F68" s="4"/>
      <c r="G68" s="4"/>
      <c r="H68" s="4"/>
      <c r="I68" s="4"/>
      <c r="J68" s="4"/>
      <c r="K68" s="4"/>
    </row>
    <row r="69" spans="2:11" s="46" customFormat="1" ht="12.75" customHeight="1">
      <c r="B69" s="47"/>
      <c r="C69" s="48"/>
      <c r="D69" s="4"/>
      <c r="E69" s="4"/>
      <c r="F69" s="4"/>
      <c r="G69" s="4"/>
      <c r="H69" s="4"/>
      <c r="I69" s="4"/>
      <c r="J69" s="4"/>
      <c r="K69" s="4"/>
    </row>
    <row r="70" spans="2:11" s="46" customFormat="1" ht="12.75" customHeight="1">
      <c r="B70" s="47"/>
      <c r="C70" s="48"/>
      <c r="D70" s="4"/>
      <c r="E70" s="4"/>
      <c r="F70" s="4"/>
      <c r="G70" s="4"/>
      <c r="H70" s="4"/>
      <c r="I70" s="4"/>
      <c r="J70" s="4"/>
      <c r="K70" s="4"/>
    </row>
    <row r="71" spans="2:11" s="46" customFormat="1" ht="12.75" customHeight="1">
      <c r="B71" s="47"/>
      <c r="C71" s="48"/>
      <c r="D71" s="4"/>
      <c r="E71" s="4"/>
      <c r="F71" s="4"/>
      <c r="G71" s="4"/>
      <c r="H71" s="4"/>
      <c r="I71" s="4"/>
      <c r="J71" s="4"/>
      <c r="K71" s="4"/>
    </row>
    <row r="72" spans="2:11" s="46" customFormat="1" ht="12.75" customHeight="1">
      <c r="B72" s="47"/>
      <c r="C72" s="48"/>
      <c r="D72" s="4"/>
      <c r="E72" s="4"/>
      <c r="F72" s="4"/>
      <c r="G72" s="4"/>
      <c r="H72" s="4"/>
      <c r="I72" s="4"/>
      <c r="J72" s="4"/>
      <c r="K72" s="4"/>
    </row>
    <row r="73" spans="2:11" s="46" customFormat="1" ht="12.75" customHeight="1">
      <c r="B73" s="47"/>
      <c r="C73" s="48"/>
      <c r="D73" s="4"/>
      <c r="E73" s="4"/>
      <c r="F73" s="4"/>
      <c r="G73" s="4"/>
      <c r="H73" s="4"/>
      <c r="I73" s="4"/>
      <c r="J73" s="4"/>
      <c r="K73" s="4"/>
    </row>
    <row r="74" spans="2:11" s="46" customFormat="1" ht="12.75" customHeight="1">
      <c r="B74" s="47"/>
      <c r="C74" s="48"/>
      <c r="D74" s="4"/>
      <c r="E74" s="4"/>
      <c r="F74" s="4"/>
      <c r="G74" s="4"/>
      <c r="H74" s="4"/>
      <c r="I74" s="4"/>
      <c r="J74" s="4"/>
      <c r="K74" s="4"/>
    </row>
    <row r="75" spans="2:11" s="46" customFormat="1" ht="12.75" customHeight="1">
      <c r="B75" s="47"/>
      <c r="C75" s="48"/>
      <c r="D75" s="4"/>
      <c r="E75" s="4"/>
      <c r="F75" s="4"/>
      <c r="G75" s="4"/>
      <c r="H75" s="4"/>
      <c r="I75" s="4"/>
      <c r="J75" s="4"/>
      <c r="K75" s="4"/>
    </row>
    <row r="76" spans="2:11" s="46" customFormat="1" ht="12.75" customHeight="1">
      <c r="B76" s="47"/>
      <c r="C76" s="48"/>
      <c r="D76" s="4"/>
      <c r="E76" s="4"/>
      <c r="F76" s="4"/>
      <c r="G76" s="4"/>
      <c r="H76" s="4"/>
      <c r="I76" s="4"/>
      <c r="J76" s="4"/>
      <c r="K76" s="4"/>
    </row>
    <row r="77" spans="2:11" s="46" customFormat="1" ht="12.75" customHeight="1">
      <c r="B77" s="47"/>
      <c r="C77" s="48"/>
      <c r="D77" s="4"/>
      <c r="E77" s="4"/>
      <c r="F77" s="4"/>
      <c r="G77" s="4"/>
      <c r="H77" s="4"/>
      <c r="I77" s="4"/>
      <c r="J77" s="4"/>
      <c r="K77" s="4"/>
    </row>
    <row r="78" spans="2:11" s="46" customFormat="1" ht="12.75" customHeight="1">
      <c r="B78" s="47"/>
      <c r="C78" s="48"/>
      <c r="D78" s="4"/>
      <c r="E78" s="4"/>
      <c r="F78" s="4"/>
      <c r="G78" s="4"/>
      <c r="H78" s="4"/>
      <c r="I78" s="4"/>
      <c r="J78" s="4"/>
      <c r="K78" s="4"/>
    </row>
    <row r="79" spans="2:11" s="46" customFormat="1" ht="12.75" customHeight="1">
      <c r="B79" s="47"/>
      <c r="C79" s="48"/>
      <c r="D79" s="4"/>
      <c r="E79" s="4"/>
      <c r="F79" s="4"/>
      <c r="G79" s="4"/>
      <c r="H79" s="4"/>
      <c r="I79" s="4"/>
      <c r="J79" s="4"/>
      <c r="K79" s="4"/>
    </row>
    <row r="80" spans="2:11" s="46" customFormat="1" ht="12.75" customHeight="1">
      <c r="B80" s="47"/>
      <c r="C80" s="48"/>
      <c r="D80" s="4"/>
      <c r="E80" s="4"/>
      <c r="F80" s="4"/>
      <c r="G80" s="4"/>
      <c r="H80" s="4"/>
      <c r="I80" s="4"/>
      <c r="J80" s="4"/>
      <c r="K80" s="4"/>
    </row>
    <row r="81" spans="2:11" s="46" customFormat="1" ht="12.75" customHeight="1">
      <c r="B81" s="47"/>
      <c r="C81" s="48"/>
      <c r="D81" s="4"/>
      <c r="E81" s="4"/>
      <c r="F81" s="4"/>
      <c r="G81" s="4"/>
      <c r="H81" s="4"/>
      <c r="I81" s="4"/>
      <c r="J81" s="4"/>
      <c r="K81" s="4"/>
    </row>
    <row r="82" spans="2:11" s="46" customFormat="1" ht="12.75" customHeight="1">
      <c r="B82" s="47"/>
      <c r="C82" s="48"/>
      <c r="D82" s="4"/>
      <c r="E82" s="4"/>
      <c r="F82" s="4"/>
      <c r="G82" s="4"/>
      <c r="H82" s="4"/>
      <c r="I82" s="4"/>
      <c r="J82" s="4"/>
      <c r="K82" s="4"/>
    </row>
    <row r="83" spans="2:11" s="46" customFormat="1" ht="12.75" customHeight="1">
      <c r="B83" s="47"/>
      <c r="C83" s="48"/>
      <c r="D83" s="4"/>
      <c r="E83" s="4"/>
      <c r="F83" s="4"/>
      <c r="G83" s="4"/>
      <c r="H83" s="4"/>
      <c r="I83" s="4"/>
      <c r="J83" s="4"/>
      <c r="K83" s="4"/>
    </row>
    <row r="84" spans="2:11" s="46" customFormat="1" ht="12.75" customHeight="1">
      <c r="B84" s="47"/>
      <c r="C84" s="48"/>
      <c r="D84" s="4"/>
      <c r="E84" s="4"/>
      <c r="F84" s="4"/>
      <c r="G84" s="4"/>
      <c r="H84" s="4"/>
      <c r="I84" s="4"/>
      <c r="J84" s="4"/>
      <c r="K84" s="4"/>
    </row>
    <row r="85" spans="2:11" s="46" customFormat="1" ht="12.75" customHeight="1">
      <c r="B85" s="47"/>
      <c r="C85" s="48"/>
      <c r="D85" s="4"/>
      <c r="E85" s="4"/>
      <c r="F85" s="4"/>
      <c r="G85" s="4"/>
      <c r="H85" s="4"/>
      <c r="I85" s="4"/>
      <c r="J85" s="4"/>
      <c r="K85" s="4"/>
    </row>
    <row r="86" spans="2:11" s="46" customFormat="1" ht="12.75" customHeight="1">
      <c r="B86" s="47"/>
      <c r="C86" s="48"/>
      <c r="D86" s="4"/>
      <c r="E86" s="4"/>
      <c r="F86" s="4"/>
      <c r="G86" s="4"/>
      <c r="H86" s="4"/>
      <c r="I86" s="4"/>
      <c r="J86" s="4"/>
      <c r="K86" s="4"/>
    </row>
    <row r="87" spans="2:11" s="46" customFormat="1" ht="12.75" customHeight="1">
      <c r="B87" s="47"/>
      <c r="C87" s="48"/>
      <c r="D87" s="4"/>
      <c r="E87" s="4"/>
      <c r="F87" s="4"/>
      <c r="G87" s="4"/>
      <c r="H87" s="4"/>
      <c r="I87" s="4"/>
      <c r="J87" s="4"/>
      <c r="K87" s="4"/>
    </row>
    <row r="88" spans="2:11" s="46" customFormat="1" ht="12.75" customHeight="1">
      <c r="B88" s="47"/>
      <c r="C88" s="48"/>
      <c r="D88" s="4"/>
      <c r="E88" s="4"/>
      <c r="F88" s="4"/>
      <c r="G88" s="4"/>
      <c r="H88" s="4"/>
      <c r="I88" s="4"/>
      <c r="J88" s="4"/>
      <c r="K88" s="4"/>
    </row>
    <row r="89" spans="2:11" s="46" customFormat="1" ht="12.75" customHeight="1">
      <c r="B89" s="47"/>
      <c r="C89" s="48"/>
      <c r="D89" s="4"/>
      <c r="E89" s="4"/>
      <c r="F89" s="4"/>
      <c r="G89" s="4"/>
      <c r="H89" s="4"/>
      <c r="I89" s="4"/>
      <c r="J89" s="4"/>
      <c r="K89" s="4"/>
    </row>
    <row r="90" spans="2:11" s="46" customFormat="1" ht="12.75" customHeight="1">
      <c r="B90" s="47"/>
      <c r="C90" s="48"/>
      <c r="D90" s="4"/>
      <c r="E90" s="4"/>
      <c r="F90" s="4"/>
      <c r="G90" s="4"/>
      <c r="H90" s="4"/>
      <c r="I90" s="4"/>
      <c r="J90" s="4"/>
      <c r="K90" s="4"/>
    </row>
    <row r="91" spans="2:11" s="46" customFormat="1" ht="12.75" customHeight="1">
      <c r="B91" s="47"/>
      <c r="C91" s="48"/>
      <c r="D91" s="4"/>
      <c r="E91" s="4"/>
      <c r="F91" s="4"/>
      <c r="G91" s="4"/>
      <c r="H91" s="4"/>
      <c r="I91" s="4"/>
      <c r="J91" s="4"/>
      <c r="K91" s="4"/>
    </row>
    <row r="92" spans="2:11" s="46" customFormat="1" ht="12.75" customHeight="1">
      <c r="B92" s="47"/>
      <c r="C92" s="48"/>
      <c r="D92" s="4"/>
      <c r="E92" s="4"/>
      <c r="F92" s="4"/>
      <c r="G92" s="4"/>
      <c r="H92" s="4"/>
      <c r="I92" s="4"/>
      <c r="J92" s="4"/>
      <c r="K92" s="4"/>
    </row>
    <row r="93" spans="2:11" s="46" customFormat="1" ht="12.75" customHeight="1">
      <c r="B93" s="47"/>
      <c r="C93" s="48"/>
      <c r="D93" s="4"/>
      <c r="E93" s="4"/>
      <c r="F93" s="4"/>
      <c r="G93" s="4"/>
      <c r="H93" s="4"/>
      <c r="I93" s="4"/>
      <c r="J93" s="4"/>
      <c r="K93" s="4"/>
    </row>
    <row r="94" spans="2:11" s="46" customFormat="1" ht="12.75" customHeight="1">
      <c r="B94" s="47"/>
      <c r="C94" s="48"/>
      <c r="D94" s="4"/>
      <c r="E94" s="4"/>
      <c r="F94" s="4"/>
      <c r="G94" s="4"/>
      <c r="H94" s="4"/>
      <c r="I94" s="4"/>
      <c r="J94" s="4"/>
      <c r="K94" s="4"/>
    </row>
    <row r="95" spans="2:11" s="46" customFormat="1" ht="12.75" customHeight="1">
      <c r="B95" s="47"/>
      <c r="C95" s="48"/>
      <c r="D95" s="4"/>
      <c r="E95" s="4"/>
      <c r="F95" s="4"/>
      <c r="G95" s="4"/>
      <c r="H95" s="4"/>
      <c r="I95" s="4"/>
      <c r="J95" s="4"/>
      <c r="K95" s="4"/>
    </row>
    <row r="96" spans="2:11" s="46" customFormat="1" ht="12.75" customHeight="1">
      <c r="B96" s="47"/>
      <c r="C96" s="48"/>
      <c r="D96" s="4"/>
      <c r="E96" s="4"/>
      <c r="F96" s="4"/>
      <c r="G96" s="4"/>
      <c r="H96" s="4"/>
      <c r="I96" s="4"/>
      <c r="J96" s="4"/>
      <c r="K96" s="4"/>
    </row>
    <row r="97" spans="2:11" s="46" customFormat="1" ht="12.75" customHeight="1">
      <c r="B97" s="47"/>
      <c r="C97" s="48"/>
      <c r="D97" s="4"/>
      <c r="E97" s="4"/>
      <c r="F97" s="4"/>
      <c r="G97" s="4"/>
      <c r="H97" s="4"/>
      <c r="I97" s="4"/>
      <c r="J97" s="4"/>
      <c r="K97" s="4"/>
    </row>
    <row r="98" spans="2:11" s="46" customFormat="1" ht="12.75" customHeight="1">
      <c r="B98" s="47"/>
      <c r="C98" s="48"/>
      <c r="D98" s="4"/>
      <c r="E98" s="4"/>
      <c r="F98" s="4"/>
      <c r="G98" s="4"/>
      <c r="H98" s="4"/>
      <c r="I98" s="4"/>
      <c r="J98" s="4"/>
      <c r="K98" s="4"/>
    </row>
    <row r="99" spans="2:11" s="46" customFormat="1" ht="12.75" customHeight="1">
      <c r="B99" s="47"/>
      <c r="C99" s="48"/>
      <c r="D99" s="4"/>
      <c r="E99" s="4"/>
      <c r="F99" s="4"/>
      <c r="G99" s="4"/>
      <c r="H99" s="4"/>
      <c r="I99" s="4"/>
      <c r="J99" s="4"/>
      <c r="K99" s="4"/>
    </row>
    <row r="100" spans="2:11" s="46" customFormat="1" ht="12.75" customHeight="1">
      <c r="B100" s="47"/>
      <c r="C100" s="48"/>
      <c r="D100" s="4"/>
      <c r="E100" s="4"/>
      <c r="F100" s="4"/>
      <c r="G100" s="4"/>
      <c r="H100" s="4"/>
      <c r="I100" s="4"/>
      <c r="J100" s="4"/>
      <c r="K100" s="4"/>
    </row>
    <row r="101" spans="2:11" s="46" customFormat="1" ht="12.75" customHeight="1">
      <c r="B101" s="47"/>
      <c r="C101" s="48"/>
      <c r="D101" s="4"/>
      <c r="E101" s="4"/>
      <c r="F101" s="4"/>
      <c r="G101" s="4"/>
      <c r="H101" s="4"/>
      <c r="I101" s="4"/>
      <c r="J101" s="4"/>
      <c r="K101" s="4"/>
    </row>
    <row r="102" spans="2:11" s="46" customFormat="1" ht="12.75" customHeight="1">
      <c r="B102" s="47"/>
      <c r="C102" s="48"/>
      <c r="D102" s="4"/>
      <c r="E102" s="4"/>
      <c r="F102" s="4"/>
      <c r="G102" s="4"/>
      <c r="H102" s="4"/>
      <c r="I102" s="4"/>
      <c r="J102" s="4"/>
      <c r="K102" s="4"/>
    </row>
    <row r="103" spans="2:11" s="46" customFormat="1" ht="12.75" customHeight="1">
      <c r="B103" s="47"/>
      <c r="C103" s="48"/>
      <c r="D103" s="4"/>
      <c r="E103" s="4"/>
      <c r="F103" s="4"/>
      <c r="G103" s="4"/>
      <c r="H103" s="4"/>
      <c r="I103" s="4"/>
      <c r="J103" s="4"/>
      <c r="K103" s="4"/>
    </row>
    <row r="104" spans="2:11" s="46" customFormat="1" ht="12.75" customHeight="1">
      <c r="B104" s="47"/>
      <c r="C104" s="48"/>
      <c r="D104" s="4"/>
      <c r="E104" s="4"/>
      <c r="F104" s="4"/>
      <c r="G104" s="4"/>
      <c r="H104" s="4"/>
      <c r="I104" s="4"/>
      <c r="J104" s="4"/>
      <c r="K104" s="4"/>
    </row>
    <row r="105" spans="2:11" s="46" customFormat="1" ht="12.75" customHeight="1">
      <c r="B105" s="47"/>
      <c r="C105" s="48"/>
      <c r="D105" s="4"/>
      <c r="E105" s="4"/>
      <c r="F105" s="4"/>
      <c r="G105" s="4"/>
      <c r="H105" s="4"/>
      <c r="I105" s="4"/>
      <c r="J105" s="4"/>
      <c r="K105" s="4"/>
    </row>
    <row r="106" spans="2:11" s="46" customFormat="1" ht="12.75" customHeight="1">
      <c r="B106" s="47"/>
      <c r="C106" s="48"/>
      <c r="D106" s="4"/>
      <c r="E106" s="4"/>
      <c r="F106" s="4"/>
      <c r="G106" s="4"/>
      <c r="H106" s="4"/>
      <c r="I106" s="4"/>
      <c r="J106" s="4"/>
      <c r="K106" s="4"/>
    </row>
    <row r="107" spans="2:11" s="46" customFormat="1" ht="12.75" customHeight="1">
      <c r="B107" s="47"/>
      <c r="C107" s="48"/>
      <c r="D107" s="4"/>
      <c r="E107" s="4"/>
      <c r="F107" s="4"/>
      <c r="G107" s="4"/>
      <c r="H107" s="4"/>
      <c r="I107" s="4"/>
      <c r="J107" s="4"/>
      <c r="K107" s="4"/>
    </row>
    <row r="108" spans="2:11" s="46" customFormat="1" ht="12.75" customHeight="1">
      <c r="B108" s="47"/>
      <c r="C108" s="48"/>
      <c r="D108" s="4"/>
      <c r="E108" s="4"/>
      <c r="F108" s="4"/>
      <c r="G108" s="4"/>
      <c r="H108" s="4"/>
      <c r="I108" s="4"/>
      <c r="J108" s="4"/>
      <c r="K108" s="4"/>
    </row>
    <row r="109" spans="2:11" s="46" customFormat="1" ht="12.75" customHeight="1">
      <c r="B109" s="47"/>
      <c r="C109" s="48"/>
      <c r="D109" s="4"/>
      <c r="E109" s="4"/>
      <c r="F109" s="4"/>
      <c r="G109" s="4"/>
      <c r="H109" s="4"/>
      <c r="I109" s="4"/>
      <c r="J109" s="4"/>
      <c r="K109" s="4"/>
    </row>
    <row r="110" spans="2:11" s="46" customFormat="1" ht="12.75" customHeight="1">
      <c r="B110" s="47"/>
      <c r="C110" s="48"/>
      <c r="D110" s="4"/>
      <c r="E110" s="4"/>
      <c r="F110" s="4"/>
      <c r="G110" s="4"/>
      <c r="H110" s="4"/>
      <c r="I110" s="4"/>
      <c r="J110" s="4"/>
      <c r="K110" s="4"/>
    </row>
    <row r="111" spans="2:11" s="46" customFormat="1" ht="12.75" customHeight="1">
      <c r="B111" s="47"/>
      <c r="C111" s="48"/>
      <c r="D111" s="4"/>
      <c r="E111" s="4"/>
      <c r="F111" s="4"/>
      <c r="G111" s="4"/>
      <c r="H111" s="4"/>
      <c r="I111" s="4"/>
      <c r="J111" s="4"/>
      <c r="K111" s="4"/>
    </row>
    <row r="112" spans="2:11" s="46" customFormat="1" ht="12.75" customHeight="1">
      <c r="B112" s="47"/>
      <c r="C112" s="48"/>
      <c r="D112" s="4"/>
      <c r="E112" s="4"/>
      <c r="F112" s="4"/>
      <c r="G112" s="4"/>
      <c r="H112" s="4"/>
      <c r="I112" s="4"/>
      <c r="J112" s="4"/>
      <c r="K112" s="4"/>
    </row>
    <row r="113" spans="2:11" s="46" customFormat="1" ht="12.75" customHeight="1">
      <c r="B113" s="47"/>
      <c r="C113" s="48"/>
      <c r="D113" s="4"/>
      <c r="E113" s="4"/>
      <c r="F113" s="4"/>
      <c r="G113" s="4"/>
      <c r="H113" s="4"/>
      <c r="I113" s="4"/>
      <c r="J113" s="4"/>
      <c r="K113" s="4"/>
    </row>
    <row r="114" spans="2:11" s="46" customFormat="1" ht="12.75" customHeight="1">
      <c r="B114" s="47"/>
      <c r="C114" s="48"/>
      <c r="D114" s="4"/>
      <c r="E114" s="4"/>
      <c r="F114" s="4"/>
      <c r="G114" s="4"/>
      <c r="H114" s="4"/>
      <c r="I114" s="4"/>
      <c r="J114" s="4"/>
      <c r="K114" s="4"/>
    </row>
    <row r="115" spans="2:11" s="46" customFormat="1" ht="12.75" customHeight="1">
      <c r="B115" s="47"/>
      <c r="C115" s="48"/>
      <c r="D115" s="4"/>
      <c r="E115" s="4"/>
      <c r="F115" s="4"/>
      <c r="G115" s="4"/>
      <c r="H115" s="4"/>
      <c r="I115" s="4"/>
      <c r="J115" s="4"/>
      <c r="K115" s="4"/>
    </row>
    <row r="116" spans="2:11" s="46" customFormat="1" ht="12.75" customHeight="1">
      <c r="B116" s="47"/>
      <c r="C116" s="48"/>
      <c r="D116" s="4"/>
      <c r="E116" s="4"/>
      <c r="F116" s="4"/>
      <c r="G116" s="4"/>
      <c r="H116" s="4"/>
      <c r="I116" s="4"/>
      <c r="J116" s="4"/>
      <c r="K116" s="4"/>
    </row>
    <row r="117" spans="2:11" s="46" customFormat="1" ht="12.75" customHeight="1">
      <c r="B117" s="47"/>
      <c r="C117" s="48"/>
      <c r="D117" s="4"/>
      <c r="E117" s="4"/>
      <c r="F117" s="4"/>
      <c r="G117" s="4"/>
      <c r="H117" s="4"/>
      <c r="I117" s="4"/>
      <c r="J117" s="4"/>
      <c r="K117" s="4"/>
    </row>
    <row r="118" spans="2:11" s="46" customFormat="1" ht="12.75" customHeight="1">
      <c r="B118" s="47"/>
      <c r="C118" s="48"/>
      <c r="D118" s="4"/>
      <c r="E118" s="4"/>
      <c r="F118" s="4"/>
      <c r="G118" s="4"/>
      <c r="H118" s="4"/>
      <c r="I118" s="4"/>
      <c r="J118" s="4"/>
      <c r="K118" s="4"/>
    </row>
    <row r="119" spans="2:11" s="46" customFormat="1" ht="12.75" customHeight="1">
      <c r="B119" s="47"/>
      <c r="C119" s="48"/>
      <c r="D119" s="4"/>
      <c r="E119" s="4"/>
      <c r="F119" s="4"/>
      <c r="G119" s="4"/>
      <c r="H119" s="4"/>
      <c r="I119" s="4"/>
      <c r="J119" s="4"/>
      <c r="K119" s="4"/>
    </row>
    <row r="120" spans="2:11" s="46" customFormat="1" ht="12.75" customHeight="1">
      <c r="B120" s="47"/>
      <c r="C120" s="48"/>
      <c r="D120" s="4"/>
      <c r="E120" s="4"/>
      <c r="F120" s="4"/>
      <c r="G120" s="4"/>
      <c r="H120" s="4"/>
      <c r="I120" s="4"/>
      <c r="J120" s="4"/>
      <c r="K120" s="4"/>
    </row>
    <row r="121" spans="2:11" s="46" customFormat="1" ht="12.75" customHeight="1">
      <c r="B121" s="47"/>
      <c r="C121" s="48"/>
      <c r="D121" s="4"/>
      <c r="E121" s="4"/>
      <c r="F121" s="4"/>
      <c r="G121" s="4"/>
      <c r="H121" s="4"/>
      <c r="I121" s="4"/>
      <c r="J121" s="4"/>
      <c r="K121" s="4"/>
    </row>
    <row r="122" spans="2:11" s="46" customFormat="1" ht="12.75" customHeight="1">
      <c r="B122" s="47"/>
      <c r="C122" s="48"/>
      <c r="D122" s="4"/>
      <c r="E122" s="4"/>
      <c r="F122" s="4"/>
      <c r="G122" s="4"/>
      <c r="H122" s="4"/>
      <c r="I122" s="4"/>
      <c r="J122" s="4"/>
      <c r="K122" s="4"/>
    </row>
    <row r="123" spans="2:11" s="46" customFormat="1" ht="12.75" customHeight="1">
      <c r="B123" s="47"/>
      <c r="C123" s="48"/>
      <c r="D123" s="4"/>
      <c r="E123" s="4"/>
      <c r="F123" s="4"/>
      <c r="G123" s="4"/>
      <c r="H123" s="4"/>
      <c r="I123" s="4"/>
      <c r="J123" s="4"/>
      <c r="K123" s="4"/>
    </row>
  </sheetData>
  <mergeCells count="54">
    <mergeCell ref="J16:K16"/>
    <mergeCell ref="C1:F1"/>
    <mergeCell ref="J2:K2"/>
    <mergeCell ref="J4:K4"/>
    <mergeCell ref="F5:H5"/>
    <mergeCell ref="D6:E6"/>
    <mergeCell ref="F6:G6"/>
    <mergeCell ref="H6:I6"/>
    <mergeCell ref="D7:E7"/>
    <mergeCell ref="F7:G7"/>
    <mergeCell ref="H7:I7"/>
    <mergeCell ref="A14:J14"/>
    <mergeCell ref="E15:F15"/>
    <mergeCell ref="J28:K2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B40:E40"/>
    <mergeCell ref="J40:K40"/>
    <mergeCell ref="J29:K29"/>
    <mergeCell ref="J30:K30"/>
    <mergeCell ref="J31:K31"/>
    <mergeCell ref="J32:K32"/>
    <mergeCell ref="J33:K33"/>
    <mergeCell ref="J34:K34"/>
    <mergeCell ref="J35:K35"/>
    <mergeCell ref="B36:E36"/>
    <mergeCell ref="J36:K36"/>
    <mergeCell ref="J38:K38"/>
    <mergeCell ref="J39:K39"/>
    <mergeCell ref="B42:E42"/>
    <mergeCell ref="J42:K42"/>
    <mergeCell ref="B44:E44"/>
    <mergeCell ref="J44:K44"/>
    <mergeCell ref="B46:E46"/>
    <mergeCell ref="J46:K46"/>
    <mergeCell ref="C53:E53"/>
    <mergeCell ref="G53:H53"/>
    <mergeCell ref="J53:K53"/>
    <mergeCell ref="B56:K56"/>
    <mergeCell ref="J48:K48"/>
    <mergeCell ref="B49:E49"/>
    <mergeCell ref="J49:K49"/>
    <mergeCell ref="J51:K51"/>
    <mergeCell ref="B52:E52"/>
    <mergeCell ref="J52:K52"/>
  </mergeCells>
  <conditionalFormatting sqref="D25:D31">
    <cfRule type="cellIs" dxfId="49" priority="2" operator="equal">
      <formula>0</formula>
    </cfRule>
  </conditionalFormatting>
  <conditionalFormatting sqref="D10:K13">
    <cfRule type="cellIs" dxfId="48" priority="3" operator="equal">
      <formula>0</formula>
    </cfRule>
  </conditionalFormatting>
  <conditionalFormatting sqref="H18:H51">
    <cfRule type="cellIs" dxfId="47" priority="4" operator="equal">
      <formula>100</formula>
    </cfRule>
  </conditionalFormatting>
  <conditionalFormatting sqref="J8">
    <cfRule type="cellIs" dxfId="46" priority="5" operator="notEqual">
      <formula>$D$8</formula>
    </cfRule>
  </conditionalFormatting>
  <conditionalFormatting sqref="M1">
    <cfRule type="cellIs" dxfId="45" priority="1" operator="equal">
      <formula>"Nomales, ja nav bortu!"</formula>
    </cfRule>
  </conditionalFormatting>
  <pageMargins left="0.43307086614173229" right="0.31496062992125984" top="0.74803149606299213" bottom="0.74803149606299213" header="0.31496062992125984" footer="0.31496062992125984"/>
  <pageSetup paperSize="9" fitToHeight="3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15489-7E85-4840-A33B-2FD907331F1B}">
  <dimension ref="A1:V123"/>
  <sheetViews>
    <sheetView showGridLines="0" zoomScale="115" zoomScaleNormal="115" workbookViewId="0">
      <selection activeCell="A4" sqref="A4"/>
    </sheetView>
  </sheetViews>
  <sheetFormatPr defaultRowHeight="12.75" customHeight="1"/>
  <cols>
    <col min="1" max="1" width="5" style="46" customWidth="1"/>
    <col min="2" max="2" width="19.5703125" style="47" customWidth="1"/>
    <col min="3" max="3" width="6.42578125" style="48" customWidth="1"/>
    <col min="4" max="4" width="8.5703125" style="4" customWidth="1"/>
    <col min="5" max="5" width="7.42578125" style="4" customWidth="1"/>
    <col min="6" max="6" width="9.140625" style="4"/>
    <col min="7" max="7" width="7.42578125" style="4" customWidth="1"/>
    <col min="8" max="8" width="8.5703125" style="4" customWidth="1"/>
    <col min="9" max="9" width="9.140625" style="4" customWidth="1"/>
    <col min="10" max="10" width="8.42578125" style="4" customWidth="1"/>
    <col min="11" max="11" width="7" style="4" customWidth="1"/>
    <col min="12" max="12" width="4.5703125" style="4" customWidth="1"/>
    <col min="13" max="14" width="9.140625" style="4"/>
    <col min="15" max="15" width="4.85546875" style="4" customWidth="1"/>
    <col min="16" max="16" width="7.85546875" style="4" customWidth="1"/>
    <col min="17" max="17" width="5" style="4" customWidth="1"/>
    <col min="18" max="18" width="7.85546875" style="4" customWidth="1"/>
    <col min="19" max="19" width="4.85546875" style="4" customWidth="1"/>
    <col min="20" max="20" width="7.7109375" style="4" customWidth="1"/>
    <col min="21" max="21" width="4.85546875" style="4" customWidth="1"/>
    <col min="22" max="22" width="7.7109375" style="4" customWidth="1"/>
    <col min="23" max="16384" width="9.140625" style="4"/>
  </cols>
  <sheetData>
    <row r="1" spans="1:22" ht="12.75" customHeight="1">
      <c r="A1" s="2"/>
      <c r="B1" s="3" t="s">
        <v>140</v>
      </c>
      <c r="C1" s="166" t="s">
        <v>154</v>
      </c>
      <c r="D1" s="166"/>
      <c r="E1" s="166"/>
      <c r="F1" s="166"/>
      <c r="G1" s="2"/>
      <c r="H1" s="2"/>
      <c r="I1" s="2"/>
      <c r="J1" s="2"/>
      <c r="K1" s="103">
        <f>J2</f>
        <v>295</v>
      </c>
      <c r="M1" s="135" t="str">
        <f>IF(K10&lt;&gt;0,"Nomales, ja nav bortu!","")</f>
        <v/>
      </c>
    </row>
    <row r="2" spans="1:22" ht="12.75" customHeight="1">
      <c r="A2" s="5"/>
      <c r="B2" s="3" t="s">
        <v>141</v>
      </c>
      <c r="C2" s="71" t="s">
        <v>155</v>
      </c>
      <c r="D2" s="72"/>
      <c r="E2" s="72"/>
      <c r="F2" s="6"/>
      <c r="G2" s="2"/>
      <c r="H2" s="7"/>
      <c r="I2" s="8" t="s">
        <v>55</v>
      </c>
      <c r="J2" s="167">
        <f>I53</f>
        <v>295</v>
      </c>
      <c r="K2" s="167"/>
    </row>
    <row r="3" spans="1:22" ht="6" customHeight="1" thickBot="1">
      <c r="A3" s="9"/>
      <c r="B3" s="5"/>
      <c r="C3" s="10"/>
      <c r="D3" s="11"/>
      <c r="E3" s="11"/>
      <c r="F3" s="11"/>
      <c r="G3" s="11"/>
      <c r="H3" s="11"/>
      <c r="I3" s="11"/>
      <c r="J3" s="11"/>
    </row>
    <row r="4" spans="1:22" ht="12.75" customHeight="1">
      <c r="A4" s="92">
        <v>1</v>
      </c>
      <c r="B4" s="93" t="s">
        <v>0</v>
      </c>
      <c r="C4" s="90"/>
      <c r="D4" s="90"/>
      <c r="E4" s="90"/>
      <c r="F4" s="90"/>
      <c r="G4" s="90"/>
      <c r="H4" s="90"/>
      <c r="I4" s="91"/>
      <c r="J4" s="168" t="s">
        <v>1</v>
      </c>
      <c r="K4" s="169"/>
      <c r="M4" s="104" t="s">
        <v>110</v>
      </c>
      <c r="N4" s="130">
        <f>I53</f>
        <v>295</v>
      </c>
      <c r="O4" s="104" t="s">
        <v>119</v>
      </c>
      <c r="P4" s="130">
        <f>I38</f>
        <v>0</v>
      </c>
      <c r="Q4" s="104" t="s">
        <v>120</v>
      </c>
      <c r="R4" s="130">
        <f>I44</f>
        <v>0</v>
      </c>
      <c r="S4" s="104" t="s">
        <v>121</v>
      </c>
      <c r="T4" s="130">
        <f>I42</f>
        <v>0</v>
      </c>
      <c r="U4" s="4" t="s">
        <v>122</v>
      </c>
      <c r="V4" s="130">
        <f>I46</f>
        <v>0</v>
      </c>
    </row>
    <row r="5" spans="1:22" ht="12.75" customHeight="1" thickBot="1">
      <c r="A5" s="12" t="s">
        <v>42</v>
      </c>
      <c r="B5" s="69" t="s">
        <v>82</v>
      </c>
      <c r="C5" s="13">
        <v>0.04</v>
      </c>
      <c r="D5" s="14" t="s">
        <v>2</v>
      </c>
      <c r="E5" s="13"/>
      <c r="F5" s="170" t="s">
        <v>80</v>
      </c>
      <c r="G5" s="171"/>
      <c r="H5" s="171"/>
      <c r="I5" s="74">
        <f>J8</f>
        <v>0.04</v>
      </c>
      <c r="J5" s="15" t="s">
        <v>46</v>
      </c>
      <c r="K5" s="16" t="s">
        <v>60</v>
      </c>
    </row>
    <row r="6" spans="1:22" ht="12" customHeight="1" thickTop="1">
      <c r="A6" s="17" t="s">
        <v>41</v>
      </c>
      <c r="B6" s="18" t="s">
        <v>39</v>
      </c>
      <c r="C6" s="19"/>
      <c r="D6" s="172">
        <v>80520021729</v>
      </c>
      <c r="E6" s="173"/>
      <c r="F6" s="174"/>
      <c r="G6" s="175"/>
      <c r="H6" s="175"/>
      <c r="I6" s="176"/>
      <c r="J6" s="94"/>
      <c r="K6" s="95"/>
    </row>
    <row r="7" spans="1:22" ht="12" customHeight="1">
      <c r="A7" s="20" t="s">
        <v>43</v>
      </c>
      <c r="B7" s="21" t="s">
        <v>36</v>
      </c>
      <c r="C7" s="19"/>
      <c r="D7" s="177">
        <v>80520021729</v>
      </c>
      <c r="E7" s="178"/>
      <c r="F7" s="179"/>
      <c r="G7" s="180"/>
      <c r="H7" s="180"/>
      <c r="I7" s="181"/>
      <c r="J7" s="96"/>
      <c r="K7" s="97"/>
      <c r="L7" s="49"/>
      <c r="M7" s="1"/>
      <c r="N7" s="1"/>
      <c r="O7" s="1"/>
    </row>
    <row r="8" spans="1:22" ht="12" customHeight="1">
      <c r="A8" s="20" t="s">
        <v>44</v>
      </c>
      <c r="B8" s="21" t="s">
        <v>81</v>
      </c>
      <c r="C8" s="22" t="s">
        <v>2</v>
      </c>
      <c r="D8" s="26">
        <f>SUM(D10:D13)</f>
        <v>0.04</v>
      </c>
      <c r="E8" s="23"/>
      <c r="F8" s="52"/>
      <c r="G8" s="67"/>
      <c r="H8" s="67"/>
      <c r="I8" s="53"/>
      <c r="J8" s="132">
        <f>SUM(J10:J13)</f>
        <v>0.04</v>
      </c>
      <c r="K8" s="98">
        <f>SUM(K10:K13)</f>
        <v>120</v>
      </c>
    </row>
    <row r="9" spans="1:22" ht="12" customHeight="1">
      <c r="A9" s="20" t="s">
        <v>45</v>
      </c>
      <c r="B9" s="21" t="s">
        <v>40</v>
      </c>
      <c r="C9" s="24"/>
      <c r="D9" s="25" t="s">
        <v>46</v>
      </c>
      <c r="E9" s="26" t="s">
        <v>60</v>
      </c>
      <c r="F9" s="52"/>
      <c r="G9" s="67"/>
      <c r="H9" s="67"/>
      <c r="I9" s="53"/>
      <c r="J9" s="133"/>
      <c r="K9" s="136"/>
    </row>
    <row r="10" spans="1:22" ht="12" customHeight="1">
      <c r="A10" s="20"/>
      <c r="B10" s="21"/>
      <c r="C10" s="50" t="s">
        <v>69</v>
      </c>
      <c r="D10" s="24"/>
      <c r="E10" s="27">
        <f>D18+D19+D20+D24</f>
        <v>0</v>
      </c>
      <c r="F10" s="52"/>
      <c r="G10" s="67"/>
      <c r="H10" s="67"/>
      <c r="I10" s="53"/>
      <c r="J10" s="134">
        <f>D10</f>
        <v>0</v>
      </c>
      <c r="K10" s="70">
        <f t="shared" ref="J10:K13" si="0">E10</f>
        <v>0</v>
      </c>
    </row>
    <row r="11" spans="1:22" ht="12" customHeight="1">
      <c r="A11" s="20"/>
      <c r="B11" s="21"/>
      <c r="C11" s="50" t="s">
        <v>72</v>
      </c>
      <c r="D11" s="131"/>
      <c r="E11" s="27">
        <f>D21</f>
        <v>0</v>
      </c>
      <c r="F11" s="52"/>
      <c r="G11" s="67"/>
      <c r="H11" s="67"/>
      <c r="I11" s="53"/>
      <c r="J11" s="134">
        <f t="shared" si="0"/>
        <v>0</v>
      </c>
      <c r="K11" s="70">
        <f t="shared" si="0"/>
        <v>0</v>
      </c>
    </row>
    <row r="12" spans="1:22" ht="12" customHeight="1">
      <c r="A12" s="20"/>
      <c r="B12" s="21"/>
      <c r="C12" s="50" t="s">
        <v>3</v>
      </c>
      <c r="D12" s="131"/>
      <c r="E12" s="28">
        <f>D22+D23</f>
        <v>0</v>
      </c>
      <c r="F12" s="52"/>
      <c r="G12" s="67"/>
      <c r="H12" s="67"/>
      <c r="I12" s="53"/>
      <c r="J12" s="134">
        <f t="shared" si="0"/>
        <v>0</v>
      </c>
      <c r="K12" s="70">
        <f t="shared" si="0"/>
        <v>0</v>
      </c>
    </row>
    <row r="13" spans="1:22" ht="12" customHeight="1" thickBot="1">
      <c r="A13" s="20"/>
      <c r="B13" s="21"/>
      <c r="C13" s="51" t="s">
        <v>37</v>
      </c>
      <c r="D13" s="131">
        <v>0.04</v>
      </c>
      <c r="E13" s="28">
        <f>D32</f>
        <v>120</v>
      </c>
      <c r="F13" s="52"/>
      <c r="G13" s="67"/>
      <c r="H13" s="68"/>
      <c r="I13" s="54"/>
      <c r="J13" s="134">
        <f t="shared" si="0"/>
        <v>0.04</v>
      </c>
      <c r="K13" s="70">
        <f t="shared" si="0"/>
        <v>120</v>
      </c>
    </row>
    <row r="14" spans="1:22" ht="4.5" customHeight="1" thickBot="1">
      <c r="A14" s="182"/>
      <c r="B14" s="183"/>
      <c r="C14" s="183"/>
      <c r="D14" s="183"/>
      <c r="E14" s="183"/>
      <c r="F14" s="183"/>
      <c r="G14" s="183"/>
      <c r="H14" s="183"/>
      <c r="I14" s="183"/>
      <c r="J14" s="183"/>
      <c r="K14" s="29"/>
    </row>
    <row r="15" spans="1:22" ht="12.75" customHeight="1">
      <c r="A15" s="92">
        <v>2</v>
      </c>
      <c r="B15" s="90" t="s">
        <v>68</v>
      </c>
      <c r="C15" s="90"/>
      <c r="D15" s="90"/>
      <c r="E15" s="184">
        <f>D7</f>
        <v>80520021729</v>
      </c>
      <c r="F15" s="185"/>
      <c r="G15" s="90"/>
      <c r="H15" s="90"/>
      <c r="I15" s="90"/>
      <c r="J15" s="90"/>
      <c r="K15" s="91"/>
    </row>
    <row r="16" spans="1:22" ht="22.5" customHeight="1">
      <c r="A16" s="30" t="s">
        <v>4</v>
      </c>
      <c r="B16" s="73" t="s">
        <v>5</v>
      </c>
      <c r="C16" s="73" t="s">
        <v>54</v>
      </c>
      <c r="D16" s="31" t="s">
        <v>6</v>
      </c>
      <c r="E16" s="32" t="s">
        <v>57</v>
      </c>
      <c r="F16" s="32" t="s">
        <v>58</v>
      </c>
      <c r="G16" s="32" t="s">
        <v>59</v>
      </c>
      <c r="H16" s="32" t="s">
        <v>56</v>
      </c>
      <c r="I16" s="32" t="s">
        <v>7</v>
      </c>
      <c r="J16" s="164" t="s">
        <v>8</v>
      </c>
      <c r="K16" s="165"/>
    </row>
    <row r="17" spans="1:12" ht="12.75" customHeight="1">
      <c r="A17" s="75" t="s">
        <v>47</v>
      </c>
      <c r="B17" s="76" t="s">
        <v>61</v>
      </c>
      <c r="C17" s="77"/>
      <c r="D17" s="78"/>
      <c r="E17" s="78"/>
      <c r="F17" s="78"/>
      <c r="G17" s="78"/>
      <c r="H17" s="78"/>
      <c r="I17" s="78"/>
      <c r="J17" s="162"/>
      <c r="K17" s="163"/>
    </row>
    <row r="18" spans="1:12" ht="12" customHeight="1">
      <c r="A18" s="33" t="s">
        <v>9</v>
      </c>
      <c r="B18" s="21" t="s">
        <v>10</v>
      </c>
      <c r="C18" s="34" t="s">
        <v>62</v>
      </c>
      <c r="D18" s="36"/>
      <c r="E18" s="100">
        <v>26.17</v>
      </c>
      <c r="F18" s="35">
        <f t="shared" ref="F18:F35" si="1">ROUND(D18*E18,2)</f>
        <v>0</v>
      </c>
      <c r="G18" s="36"/>
      <c r="H18" s="36">
        <f t="shared" ref="H18:H35" si="2">100-G18</f>
        <v>100</v>
      </c>
      <c r="I18" s="35">
        <f>ROUND(F18*H18/100,2)</f>
        <v>0</v>
      </c>
      <c r="J18" s="150"/>
      <c r="K18" s="151"/>
      <c r="L18" s="99"/>
    </row>
    <row r="19" spans="1:12" ht="12" customHeight="1">
      <c r="A19" s="33" t="s">
        <v>11</v>
      </c>
      <c r="B19" s="21" t="s">
        <v>12</v>
      </c>
      <c r="C19" s="34" t="s">
        <v>62</v>
      </c>
      <c r="D19" s="36"/>
      <c r="E19" s="100">
        <v>14.74</v>
      </c>
      <c r="F19" s="35">
        <f t="shared" si="1"/>
        <v>0</v>
      </c>
      <c r="G19" s="36"/>
      <c r="H19" s="36">
        <f t="shared" si="2"/>
        <v>100</v>
      </c>
      <c r="I19" s="35">
        <f t="shared" ref="I19:I35" si="3">ROUND(F19*H19/100,2)</f>
        <v>0</v>
      </c>
      <c r="J19" s="150"/>
      <c r="K19" s="151"/>
      <c r="L19" s="99"/>
    </row>
    <row r="20" spans="1:12" ht="12" customHeight="1">
      <c r="A20" s="33" t="s">
        <v>13</v>
      </c>
      <c r="B20" s="21" t="s">
        <v>14</v>
      </c>
      <c r="C20" s="34" t="s">
        <v>62</v>
      </c>
      <c r="D20" s="36"/>
      <c r="E20" s="100">
        <v>8.91</v>
      </c>
      <c r="F20" s="35">
        <f>ROUND(D20*E20,2)</f>
        <v>0</v>
      </c>
      <c r="G20" s="36"/>
      <c r="H20" s="36">
        <f t="shared" si="2"/>
        <v>100</v>
      </c>
      <c r="I20" s="35">
        <f t="shared" si="3"/>
        <v>0</v>
      </c>
      <c r="J20" s="150"/>
      <c r="K20" s="151"/>
      <c r="L20" s="99"/>
    </row>
    <row r="21" spans="1:12" ht="12" customHeight="1">
      <c r="A21" s="33" t="s">
        <v>15</v>
      </c>
      <c r="B21" s="21" t="s">
        <v>16</v>
      </c>
      <c r="C21" s="34" t="s">
        <v>62</v>
      </c>
      <c r="D21" s="36"/>
      <c r="E21" s="101">
        <v>22.82</v>
      </c>
      <c r="F21" s="35">
        <f>ROUND(D21*E21,2)</f>
        <v>0</v>
      </c>
      <c r="G21" s="36"/>
      <c r="H21" s="36">
        <f t="shared" si="2"/>
        <v>100</v>
      </c>
      <c r="I21" s="35">
        <f t="shared" si="3"/>
        <v>0</v>
      </c>
      <c r="J21" s="150"/>
      <c r="K21" s="151"/>
      <c r="L21" s="99"/>
    </row>
    <row r="22" spans="1:12" ht="12" customHeight="1">
      <c r="A22" s="33" t="s">
        <v>17</v>
      </c>
      <c r="B22" s="21" t="s">
        <v>18</v>
      </c>
      <c r="C22" s="34" t="s">
        <v>62</v>
      </c>
      <c r="D22" s="36"/>
      <c r="E22" s="100">
        <v>5.3</v>
      </c>
      <c r="F22" s="35">
        <f t="shared" si="1"/>
        <v>0</v>
      </c>
      <c r="G22" s="36"/>
      <c r="H22" s="36">
        <f t="shared" si="2"/>
        <v>100</v>
      </c>
      <c r="I22" s="35">
        <f t="shared" si="3"/>
        <v>0</v>
      </c>
      <c r="J22" s="150"/>
      <c r="K22" s="151"/>
      <c r="L22" s="99"/>
    </row>
    <row r="23" spans="1:12" ht="12" customHeight="1">
      <c r="A23" s="33" t="s">
        <v>19</v>
      </c>
      <c r="B23" s="21" t="s">
        <v>73</v>
      </c>
      <c r="C23" s="34" t="s">
        <v>62</v>
      </c>
      <c r="D23" s="36"/>
      <c r="E23" s="100">
        <v>2.12</v>
      </c>
      <c r="F23" s="35">
        <f>ROUND(D23*E23,2)</f>
        <v>0</v>
      </c>
      <c r="G23" s="36"/>
      <c r="H23" s="36">
        <f t="shared" si="2"/>
        <v>100</v>
      </c>
      <c r="I23" s="35">
        <f t="shared" si="3"/>
        <v>0</v>
      </c>
      <c r="J23" s="150"/>
      <c r="K23" s="151"/>
      <c r="L23" s="99"/>
    </row>
    <row r="24" spans="1:12" ht="12" customHeight="1">
      <c r="A24" s="33" t="s">
        <v>20</v>
      </c>
      <c r="B24" s="21" t="s">
        <v>74</v>
      </c>
      <c r="C24" s="34" t="s">
        <v>62</v>
      </c>
      <c r="D24" s="36"/>
      <c r="E24" s="102">
        <v>4.32</v>
      </c>
      <c r="F24" s="35">
        <f>ROUND(D24*E24,2)</f>
        <v>0</v>
      </c>
      <c r="G24" s="36"/>
      <c r="H24" s="36">
        <f t="shared" si="2"/>
        <v>100</v>
      </c>
      <c r="I24" s="35">
        <f t="shared" si="3"/>
        <v>0</v>
      </c>
      <c r="J24" s="150"/>
      <c r="K24" s="151"/>
      <c r="L24" s="99"/>
    </row>
    <row r="25" spans="1:12" ht="12" customHeight="1">
      <c r="A25" s="33" t="s">
        <v>21</v>
      </c>
      <c r="B25" s="21" t="s">
        <v>96</v>
      </c>
      <c r="C25" s="34" t="s">
        <v>62</v>
      </c>
      <c r="D25" s="36">
        <f t="shared" ref="D25:D31" si="4">D18</f>
        <v>0</v>
      </c>
      <c r="E25" s="102">
        <v>28.34</v>
      </c>
      <c r="F25" s="35">
        <f t="shared" ref="F25:F31" si="5">ROUND(D25*E25,2)</f>
        <v>0</v>
      </c>
      <c r="G25" s="36"/>
      <c r="H25" s="36">
        <f t="shared" si="2"/>
        <v>100</v>
      </c>
      <c r="I25" s="35">
        <f t="shared" si="3"/>
        <v>0</v>
      </c>
      <c r="J25" s="150"/>
      <c r="K25" s="151"/>
      <c r="L25" s="99"/>
    </row>
    <row r="26" spans="1:12" ht="12" customHeight="1">
      <c r="A26" s="33" t="s">
        <v>75</v>
      </c>
      <c r="B26" s="21" t="s">
        <v>97</v>
      </c>
      <c r="C26" s="34" t="s">
        <v>62</v>
      </c>
      <c r="D26" s="36">
        <f t="shared" si="4"/>
        <v>0</v>
      </c>
      <c r="E26" s="102">
        <v>16.13</v>
      </c>
      <c r="F26" s="35">
        <f t="shared" si="5"/>
        <v>0</v>
      </c>
      <c r="G26" s="36"/>
      <c r="H26" s="36">
        <f t="shared" si="2"/>
        <v>100</v>
      </c>
      <c r="I26" s="35">
        <f t="shared" si="3"/>
        <v>0</v>
      </c>
      <c r="J26" s="150"/>
      <c r="K26" s="151"/>
    </row>
    <row r="27" spans="1:12" ht="12" customHeight="1">
      <c r="A27" s="33" t="s">
        <v>76</v>
      </c>
      <c r="B27" s="21" t="s">
        <v>98</v>
      </c>
      <c r="C27" s="34" t="s">
        <v>62</v>
      </c>
      <c r="D27" s="36">
        <f t="shared" si="4"/>
        <v>0</v>
      </c>
      <c r="E27" s="102">
        <v>16.68</v>
      </c>
      <c r="F27" s="35">
        <f t="shared" si="5"/>
        <v>0</v>
      </c>
      <c r="G27" s="36"/>
      <c r="H27" s="36">
        <f t="shared" si="2"/>
        <v>100</v>
      </c>
      <c r="I27" s="35">
        <f t="shared" si="3"/>
        <v>0</v>
      </c>
      <c r="J27" s="150"/>
      <c r="K27" s="151"/>
    </row>
    <row r="28" spans="1:12" ht="12" customHeight="1">
      <c r="A28" s="33" t="s">
        <v>91</v>
      </c>
      <c r="B28" s="21" t="s">
        <v>99</v>
      </c>
      <c r="C28" s="34" t="s">
        <v>62</v>
      </c>
      <c r="D28" s="36">
        <f t="shared" si="4"/>
        <v>0</v>
      </c>
      <c r="E28" s="102">
        <v>17.36</v>
      </c>
      <c r="F28" s="35">
        <f t="shared" si="5"/>
        <v>0</v>
      </c>
      <c r="G28" s="36"/>
      <c r="H28" s="36">
        <f t="shared" si="2"/>
        <v>100</v>
      </c>
      <c r="I28" s="35">
        <f t="shared" si="3"/>
        <v>0</v>
      </c>
      <c r="J28" s="150"/>
      <c r="K28" s="151"/>
    </row>
    <row r="29" spans="1:12" ht="12" customHeight="1">
      <c r="A29" s="33" t="s">
        <v>103</v>
      </c>
      <c r="B29" s="21" t="s">
        <v>100</v>
      </c>
      <c r="C29" s="34" t="s">
        <v>62</v>
      </c>
      <c r="D29" s="36">
        <f t="shared" si="4"/>
        <v>0</v>
      </c>
      <c r="E29" s="102">
        <v>14.47</v>
      </c>
      <c r="F29" s="35">
        <f t="shared" si="5"/>
        <v>0</v>
      </c>
      <c r="G29" s="36"/>
      <c r="H29" s="36">
        <f t="shared" si="2"/>
        <v>100</v>
      </c>
      <c r="I29" s="35">
        <f t="shared" si="3"/>
        <v>0</v>
      </c>
      <c r="J29" s="150"/>
      <c r="K29" s="151"/>
    </row>
    <row r="30" spans="1:12" ht="12" customHeight="1">
      <c r="A30" s="33" t="s">
        <v>104</v>
      </c>
      <c r="B30" s="21" t="s">
        <v>101</v>
      </c>
      <c r="C30" s="34" t="s">
        <v>62</v>
      </c>
      <c r="D30" s="36">
        <f t="shared" si="4"/>
        <v>0</v>
      </c>
      <c r="E30" s="102">
        <v>11.72</v>
      </c>
      <c r="F30" s="35">
        <f t="shared" si="5"/>
        <v>0</v>
      </c>
      <c r="G30" s="36"/>
      <c r="H30" s="36">
        <f t="shared" si="2"/>
        <v>100</v>
      </c>
      <c r="I30" s="35">
        <f t="shared" si="3"/>
        <v>0</v>
      </c>
      <c r="J30" s="150"/>
      <c r="K30" s="151"/>
    </row>
    <row r="31" spans="1:12" ht="12" customHeight="1">
      <c r="A31" s="33" t="s">
        <v>105</v>
      </c>
      <c r="B31" s="21" t="s">
        <v>102</v>
      </c>
      <c r="C31" s="34" t="s">
        <v>62</v>
      </c>
      <c r="D31" s="36">
        <f t="shared" si="4"/>
        <v>0</v>
      </c>
      <c r="E31" s="102">
        <v>19.920000000000002</v>
      </c>
      <c r="F31" s="35">
        <f t="shared" si="5"/>
        <v>0</v>
      </c>
      <c r="G31" s="36"/>
      <c r="H31" s="36">
        <f t="shared" si="2"/>
        <v>100</v>
      </c>
      <c r="I31" s="35">
        <f t="shared" si="3"/>
        <v>0</v>
      </c>
      <c r="J31" s="150"/>
      <c r="K31" s="151"/>
    </row>
    <row r="32" spans="1:12" ht="12" customHeight="1">
      <c r="A32" s="33" t="s">
        <v>106</v>
      </c>
      <c r="B32" s="21" t="s">
        <v>71</v>
      </c>
      <c r="C32" s="34" t="s">
        <v>63</v>
      </c>
      <c r="D32" s="36">
        <v>120</v>
      </c>
      <c r="E32" s="23">
        <v>2.46</v>
      </c>
      <c r="F32" s="35">
        <f>ROUND(D32*E32,2)</f>
        <v>295.2</v>
      </c>
      <c r="G32" s="36">
        <v>0</v>
      </c>
      <c r="H32" s="36">
        <f t="shared" si="2"/>
        <v>100</v>
      </c>
      <c r="I32" s="35">
        <f t="shared" si="3"/>
        <v>295.2</v>
      </c>
      <c r="J32" s="150" t="s">
        <v>173</v>
      </c>
      <c r="K32" s="151"/>
    </row>
    <row r="33" spans="1:11" ht="12" customHeight="1">
      <c r="A33" s="33" t="s">
        <v>107</v>
      </c>
      <c r="B33" s="21" t="s">
        <v>22</v>
      </c>
      <c r="C33" s="34" t="s">
        <v>64</v>
      </c>
      <c r="D33" s="36"/>
      <c r="E33" s="23">
        <v>6.36</v>
      </c>
      <c r="F33" s="35">
        <f t="shared" si="1"/>
        <v>0</v>
      </c>
      <c r="G33" s="36"/>
      <c r="H33" s="36">
        <f t="shared" si="2"/>
        <v>100</v>
      </c>
      <c r="I33" s="35">
        <f t="shared" si="3"/>
        <v>0</v>
      </c>
      <c r="J33" s="150"/>
      <c r="K33" s="151"/>
    </row>
    <row r="34" spans="1:11" ht="12" customHeight="1">
      <c r="A34" s="33" t="s">
        <v>108</v>
      </c>
      <c r="B34" s="21" t="s">
        <v>92</v>
      </c>
      <c r="C34" s="34" t="s">
        <v>63</v>
      </c>
      <c r="D34" s="36"/>
      <c r="E34" s="23">
        <v>1.96</v>
      </c>
      <c r="F34" s="35">
        <f t="shared" si="1"/>
        <v>0</v>
      </c>
      <c r="G34" s="36"/>
      <c r="H34" s="36">
        <f t="shared" si="2"/>
        <v>100</v>
      </c>
      <c r="I34" s="35">
        <f t="shared" si="3"/>
        <v>0</v>
      </c>
      <c r="J34" s="160"/>
      <c r="K34" s="161"/>
    </row>
    <row r="35" spans="1:11" ht="12" customHeight="1">
      <c r="A35" s="33" t="s">
        <v>109</v>
      </c>
      <c r="B35" s="21" t="s">
        <v>77</v>
      </c>
      <c r="C35" s="34" t="s">
        <v>62</v>
      </c>
      <c r="D35" s="36"/>
      <c r="E35" s="22">
        <f>ROUND(28.33*0.3,2)</f>
        <v>8.5</v>
      </c>
      <c r="F35" s="35">
        <f t="shared" si="1"/>
        <v>0</v>
      </c>
      <c r="G35" s="36"/>
      <c r="H35" s="36">
        <f t="shared" si="2"/>
        <v>100</v>
      </c>
      <c r="I35" s="35">
        <f t="shared" si="3"/>
        <v>0</v>
      </c>
      <c r="J35" s="150"/>
      <c r="K35" s="151"/>
    </row>
    <row r="36" spans="1:11" ht="12.75" customHeight="1">
      <c r="A36" s="20"/>
      <c r="B36" s="152" t="s">
        <v>23</v>
      </c>
      <c r="C36" s="153"/>
      <c r="D36" s="153"/>
      <c r="E36" s="154"/>
      <c r="F36" s="37">
        <f>SUM(F18:F35)</f>
        <v>295.2</v>
      </c>
      <c r="G36" s="62"/>
      <c r="H36" s="23"/>
      <c r="I36" s="37">
        <f>SUM(I18:I35)</f>
        <v>295.2</v>
      </c>
      <c r="J36" s="150"/>
      <c r="K36" s="151"/>
    </row>
    <row r="37" spans="1:11" ht="12.75" customHeight="1">
      <c r="A37" s="75" t="s">
        <v>48</v>
      </c>
      <c r="B37" s="76" t="s">
        <v>65</v>
      </c>
      <c r="C37" s="78"/>
      <c r="D37" s="78"/>
      <c r="E37" s="78"/>
      <c r="F37" s="79"/>
      <c r="G37" s="78"/>
      <c r="H37" s="78"/>
      <c r="I37" s="79"/>
      <c r="J37" s="80"/>
      <c r="K37" s="81"/>
    </row>
    <row r="38" spans="1:11" ht="12" customHeight="1">
      <c r="A38" s="33" t="s">
        <v>24</v>
      </c>
      <c r="B38" s="56" t="s">
        <v>78</v>
      </c>
      <c r="C38" s="57"/>
      <c r="D38" s="58"/>
      <c r="E38" s="60"/>
      <c r="F38" s="39">
        <v>0</v>
      </c>
      <c r="G38" s="27"/>
      <c r="H38" s="61"/>
      <c r="I38" s="35">
        <v>0</v>
      </c>
      <c r="J38" s="150"/>
      <c r="K38" s="151"/>
    </row>
    <row r="39" spans="1:11" ht="12" customHeight="1">
      <c r="A39" s="33" t="s">
        <v>25</v>
      </c>
      <c r="B39" s="56" t="s">
        <v>79</v>
      </c>
      <c r="C39" s="57"/>
      <c r="D39" s="59"/>
      <c r="E39" s="23"/>
      <c r="F39" s="35">
        <v>0</v>
      </c>
      <c r="G39" s="27"/>
      <c r="H39" s="61"/>
      <c r="I39" s="35">
        <v>0</v>
      </c>
      <c r="J39" s="150"/>
      <c r="K39" s="151"/>
    </row>
    <row r="40" spans="1:11" ht="12.75" customHeight="1">
      <c r="A40" s="20"/>
      <c r="B40" s="152" t="s">
        <v>26</v>
      </c>
      <c r="C40" s="153"/>
      <c r="D40" s="153"/>
      <c r="E40" s="154"/>
      <c r="F40" s="37">
        <f>SUM(F38:F39)</f>
        <v>0</v>
      </c>
      <c r="G40" s="62"/>
      <c r="H40" s="23"/>
      <c r="I40" s="40">
        <f>SUM(I38:I39)</f>
        <v>0</v>
      </c>
      <c r="J40" s="150"/>
      <c r="K40" s="151"/>
    </row>
    <row r="41" spans="1:11" ht="12.75" customHeight="1">
      <c r="A41" s="75" t="s">
        <v>50</v>
      </c>
      <c r="B41" s="76" t="s">
        <v>93</v>
      </c>
      <c r="C41" s="82"/>
      <c r="D41" s="82"/>
      <c r="E41" s="82"/>
      <c r="F41" s="83"/>
      <c r="G41" s="82"/>
      <c r="H41" s="82"/>
      <c r="I41" s="83"/>
      <c r="J41" s="84"/>
      <c r="K41" s="85"/>
    </row>
    <row r="42" spans="1:11" ht="12.75" customHeight="1">
      <c r="A42" s="20"/>
      <c r="B42" s="152" t="s">
        <v>27</v>
      </c>
      <c r="C42" s="153"/>
      <c r="D42" s="153"/>
      <c r="E42" s="154"/>
      <c r="F42" s="37">
        <v>0</v>
      </c>
      <c r="G42" s="62"/>
      <c r="H42" s="23"/>
      <c r="I42" s="37">
        <f>F42</f>
        <v>0</v>
      </c>
      <c r="J42" s="150"/>
      <c r="K42" s="151"/>
    </row>
    <row r="43" spans="1:11" ht="12.75" customHeight="1">
      <c r="A43" s="75" t="s">
        <v>49</v>
      </c>
      <c r="B43" s="76" t="s">
        <v>94</v>
      </c>
      <c r="C43" s="84"/>
      <c r="D43" s="84"/>
      <c r="E43" s="78"/>
      <c r="F43" s="86"/>
      <c r="G43" s="80"/>
      <c r="H43" s="80"/>
      <c r="I43" s="86"/>
      <c r="J43" s="80"/>
      <c r="K43" s="81"/>
    </row>
    <row r="44" spans="1:11" ht="12.75" customHeight="1">
      <c r="A44" s="20"/>
      <c r="B44" s="152" t="s">
        <v>29</v>
      </c>
      <c r="C44" s="153"/>
      <c r="D44" s="153"/>
      <c r="E44" s="154"/>
      <c r="F44" s="37">
        <v>0</v>
      </c>
      <c r="G44" s="62"/>
      <c r="H44" s="23"/>
      <c r="I44" s="37">
        <f>F44</f>
        <v>0</v>
      </c>
      <c r="J44" s="150"/>
      <c r="K44" s="151"/>
    </row>
    <row r="45" spans="1:11" ht="12.75" customHeight="1">
      <c r="A45" s="75" t="s">
        <v>51</v>
      </c>
      <c r="B45" s="76" t="s">
        <v>95</v>
      </c>
      <c r="C45" s="84"/>
      <c r="D45" s="84"/>
      <c r="E45" s="78"/>
      <c r="F45" s="86"/>
      <c r="G45" s="80"/>
      <c r="H45" s="80"/>
      <c r="I45" s="86"/>
      <c r="J45" s="80"/>
      <c r="K45" s="81"/>
    </row>
    <row r="46" spans="1:11" ht="12.75" customHeight="1">
      <c r="A46" s="20"/>
      <c r="B46" s="152" t="s">
        <v>30</v>
      </c>
      <c r="C46" s="153"/>
      <c r="D46" s="153"/>
      <c r="E46" s="154"/>
      <c r="F46" s="37">
        <v>0</v>
      </c>
      <c r="G46" s="62"/>
      <c r="H46" s="23"/>
      <c r="I46" s="37">
        <f>F46</f>
        <v>0</v>
      </c>
      <c r="J46" s="150"/>
      <c r="K46" s="151"/>
    </row>
    <row r="47" spans="1:11" ht="12.75" customHeight="1">
      <c r="A47" s="75" t="s">
        <v>52</v>
      </c>
      <c r="B47" s="76" t="s">
        <v>66</v>
      </c>
      <c r="C47" s="87"/>
      <c r="D47" s="80"/>
      <c r="E47" s="80"/>
      <c r="F47" s="86"/>
      <c r="G47" s="80"/>
      <c r="H47" s="80"/>
      <c r="I47" s="86"/>
      <c r="J47" s="80"/>
      <c r="K47" s="81"/>
    </row>
    <row r="48" spans="1:11" ht="12" customHeight="1">
      <c r="A48" s="33" t="s">
        <v>31</v>
      </c>
      <c r="B48" s="21" t="s">
        <v>32</v>
      </c>
      <c r="C48" s="38" t="s">
        <v>28</v>
      </c>
      <c r="D48" s="36"/>
      <c r="E48" s="35">
        <v>3355.33</v>
      </c>
      <c r="F48" s="35">
        <f>D48*E48</f>
        <v>0</v>
      </c>
      <c r="G48" s="36"/>
      <c r="H48" s="36">
        <f>100-G48</f>
        <v>100</v>
      </c>
      <c r="I48" s="35">
        <f>ROUND(F48*H48/100,2)</f>
        <v>0</v>
      </c>
      <c r="J48" s="150"/>
      <c r="K48" s="151"/>
    </row>
    <row r="49" spans="1:11" ht="12.75" customHeight="1">
      <c r="A49" s="20"/>
      <c r="B49" s="152" t="s">
        <v>38</v>
      </c>
      <c r="C49" s="153"/>
      <c r="D49" s="153"/>
      <c r="E49" s="154"/>
      <c r="F49" s="37">
        <f>F48</f>
        <v>0</v>
      </c>
      <c r="G49" s="62"/>
      <c r="H49" s="23"/>
      <c r="I49" s="37">
        <f>I48</f>
        <v>0</v>
      </c>
      <c r="J49" s="150"/>
      <c r="K49" s="151"/>
    </row>
    <row r="50" spans="1:11" ht="12.75" customHeight="1">
      <c r="A50" s="75" t="s">
        <v>53</v>
      </c>
      <c r="B50" s="76" t="s">
        <v>67</v>
      </c>
      <c r="C50" s="87"/>
      <c r="D50" s="80"/>
      <c r="E50" s="80"/>
      <c r="F50" s="86"/>
      <c r="G50" s="80"/>
      <c r="H50" s="80"/>
      <c r="I50" s="86"/>
      <c r="J50" s="80"/>
      <c r="K50" s="81"/>
    </row>
    <row r="51" spans="1:11" ht="12" customHeight="1">
      <c r="A51" s="33" t="s">
        <v>34</v>
      </c>
      <c r="B51" s="21" t="s">
        <v>35</v>
      </c>
      <c r="C51" s="38" t="s">
        <v>28</v>
      </c>
      <c r="D51" s="36"/>
      <c r="E51" s="35">
        <v>5150.3500000000004</v>
      </c>
      <c r="F51" s="35">
        <f>D51*E51</f>
        <v>0</v>
      </c>
      <c r="G51" s="36"/>
      <c r="H51" s="36">
        <f>100-G51</f>
        <v>100</v>
      </c>
      <c r="I51" s="35">
        <f>ROUND(F51*H51/100,2)</f>
        <v>0</v>
      </c>
      <c r="J51" s="150"/>
      <c r="K51" s="151"/>
    </row>
    <row r="52" spans="1:11" ht="12.75" customHeight="1" thickBot="1">
      <c r="A52" s="41"/>
      <c r="B52" s="155" t="s">
        <v>33</v>
      </c>
      <c r="C52" s="156"/>
      <c r="D52" s="156"/>
      <c r="E52" s="157"/>
      <c r="F52" s="42">
        <f>F51</f>
        <v>0</v>
      </c>
      <c r="G52" s="64"/>
      <c r="H52" s="65"/>
      <c r="I52" s="42">
        <f>I51</f>
        <v>0</v>
      </c>
      <c r="J52" s="158"/>
      <c r="K52" s="159"/>
    </row>
    <row r="53" spans="1:11" ht="22.5" customHeight="1" thickBot="1">
      <c r="A53" s="63"/>
      <c r="B53" s="66"/>
      <c r="C53" s="144" t="s">
        <v>142</v>
      </c>
      <c r="D53" s="144"/>
      <c r="E53" s="144"/>
      <c r="F53" s="88">
        <f>ROUND((F36+F40+F42+F44+F46+F49+F52),0)</f>
        <v>295</v>
      </c>
      <c r="G53" s="145" t="s">
        <v>143</v>
      </c>
      <c r="H53" s="146"/>
      <c r="I53" s="89">
        <f>ROUND((I36+I40+I42+I44+I46+I49+I52),0)</f>
        <v>295</v>
      </c>
      <c r="J53" s="147"/>
      <c r="K53" s="148"/>
    </row>
    <row r="54" spans="1:11" ht="4.5" customHeight="1">
      <c r="A54" s="43"/>
      <c r="B54" s="44"/>
      <c r="C54" s="45"/>
    </row>
    <row r="55" spans="1:11" ht="12.75" customHeight="1">
      <c r="B55" s="55" t="s">
        <v>70</v>
      </c>
    </row>
    <row r="56" spans="1:11" ht="12.75" customHeight="1">
      <c r="B56" s="186" t="s">
        <v>181</v>
      </c>
      <c r="C56" s="186"/>
      <c r="D56" s="186"/>
      <c r="E56" s="186"/>
      <c r="F56" s="186"/>
      <c r="G56" s="186"/>
      <c r="H56" s="186"/>
      <c r="I56" s="186"/>
      <c r="J56" s="186"/>
      <c r="K56" s="186"/>
    </row>
    <row r="65" spans="2:11" s="46" customFormat="1" ht="12.75" customHeight="1">
      <c r="B65" s="47"/>
      <c r="C65" s="48"/>
      <c r="D65" s="4"/>
      <c r="E65" s="4"/>
      <c r="F65" s="4"/>
      <c r="G65" s="4"/>
      <c r="H65" s="4"/>
      <c r="I65" s="4"/>
      <c r="J65" s="4"/>
      <c r="K65" s="4"/>
    </row>
    <row r="66" spans="2:11" s="46" customFormat="1" ht="12.75" customHeight="1">
      <c r="B66" s="47"/>
      <c r="C66" s="48"/>
      <c r="D66" s="4"/>
      <c r="E66" s="4"/>
      <c r="F66" s="4"/>
      <c r="G66" s="4"/>
      <c r="H66" s="4"/>
      <c r="I66" s="4"/>
      <c r="J66" s="4"/>
      <c r="K66" s="4"/>
    </row>
    <row r="67" spans="2:11" s="46" customFormat="1" ht="12.75" customHeight="1">
      <c r="B67" s="47"/>
      <c r="C67" s="48"/>
      <c r="D67" s="4"/>
      <c r="E67" s="4"/>
      <c r="F67" s="4"/>
      <c r="G67" s="4"/>
      <c r="H67" s="4"/>
      <c r="I67" s="4"/>
      <c r="J67" s="4"/>
      <c r="K67" s="4"/>
    </row>
    <row r="68" spans="2:11" s="46" customFormat="1" ht="12.75" customHeight="1">
      <c r="B68" s="47"/>
      <c r="C68" s="48"/>
      <c r="D68" s="4"/>
      <c r="E68" s="4"/>
      <c r="F68" s="4"/>
      <c r="G68" s="4"/>
      <c r="H68" s="4"/>
      <c r="I68" s="4"/>
      <c r="J68" s="4"/>
      <c r="K68" s="4"/>
    </row>
    <row r="69" spans="2:11" s="46" customFormat="1" ht="12.75" customHeight="1">
      <c r="B69" s="47"/>
      <c r="C69" s="48"/>
      <c r="D69" s="4"/>
      <c r="E69" s="4"/>
      <c r="F69" s="4"/>
      <c r="G69" s="4"/>
      <c r="H69" s="4"/>
      <c r="I69" s="4"/>
      <c r="J69" s="4"/>
      <c r="K69" s="4"/>
    </row>
    <row r="70" spans="2:11" s="46" customFormat="1" ht="12.75" customHeight="1">
      <c r="B70" s="47"/>
      <c r="C70" s="48"/>
      <c r="D70" s="4"/>
      <c r="E70" s="4"/>
      <c r="F70" s="4"/>
      <c r="G70" s="4"/>
      <c r="H70" s="4"/>
      <c r="I70" s="4"/>
      <c r="J70" s="4"/>
      <c r="K70" s="4"/>
    </row>
    <row r="71" spans="2:11" s="46" customFormat="1" ht="12.75" customHeight="1">
      <c r="B71" s="47"/>
      <c r="C71" s="48"/>
      <c r="D71" s="4"/>
      <c r="E71" s="4"/>
      <c r="F71" s="4"/>
      <c r="G71" s="4"/>
      <c r="H71" s="4"/>
      <c r="I71" s="4"/>
      <c r="J71" s="4"/>
      <c r="K71" s="4"/>
    </row>
    <row r="72" spans="2:11" s="46" customFormat="1" ht="12.75" customHeight="1">
      <c r="B72" s="47"/>
      <c r="C72" s="48"/>
      <c r="D72" s="4"/>
      <c r="E72" s="4"/>
      <c r="F72" s="4"/>
      <c r="G72" s="4"/>
      <c r="H72" s="4"/>
      <c r="I72" s="4"/>
      <c r="J72" s="4"/>
      <c r="K72" s="4"/>
    </row>
    <row r="73" spans="2:11" s="46" customFormat="1" ht="12.75" customHeight="1">
      <c r="B73" s="47"/>
      <c r="C73" s="48"/>
      <c r="D73" s="4"/>
      <c r="E73" s="4"/>
      <c r="F73" s="4"/>
      <c r="G73" s="4"/>
      <c r="H73" s="4"/>
      <c r="I73" s="4"/>
      <c r="J73" s="4"/>
      <c r="K73" s="4"/>
    </row>
    <row r="74" spans="2:11" s="46" customFormat="1" ht="12.75" customHeight="1">
      <c r="B74" s="47"/>
      <c r="C74" s="48"/>
      <c r="D74" s="4"/>
      <c r="E74" s="4"/>
      <c r="F74" s="4"/>
      <c r="G74" s="4"/>
      <c r="H74" s="4"/>
      <c r="I74" s="4"/>
      <c r="J74" s="4"/>
      <c r="K74" s="4"/>
    </row>
    <row r="75" spans="2:11" s="46" customFormat="1" ht="12.75" customHeight="1">
      <c r="B75" s="47"/>
      <c r="C75" s="48"/>
      <c r="D75" s="4"/>
      <c r="E75" s="4"/>
      <c r="F75" s="4"/>
      <c r="G75" s="4"/>
      <c r="H75" s="4"/>
      <c r="I75" s="4"/>
      <c r="J75" s="4"/>
      <c r="K75" s="4"/>
    </row>
    <row r="76" spans="2:11" s="46" customFormat="1" ht="12.75" customHeight="1">
      <c r="B76" s="47"/>
      <c r="C76" s="48"/>
      <c r="D76" s="4"/>
      <c r="E76" s="4"/>
      <c r="F76" s="4"/>
      <c r="G76" s="4"/>
      <c r="H76" s="4"/>
      <c r="I76" s="4"/>
      <c r="J76" s="4"/>
      <c r="K76" s="4"/>
    </row>
    <row r="77" spans="2:11" s="46" customFormat="1" ht="12.75" customHeight="1">
      <c r="B77" s="47"/>
      <c r="C77" s="48"/>
      <c r="D77" s="4"/>
      <c r="E77" s="4"/>
      <c r="F77" s="4"/>
      <c r="G77" s="4"/>
      <c r="H77" s="4"/>
      <c r="I77" s="4"/>
      <c r="J77" s="4"/>
      <c r="K77" s="4"/>
    </row>
    <row r="78" spans="2:11" s="46" customFormat="1" ht="12.75" customHeight="1">
      <c r="B78" s="47"/>
      <c r="C78" s="48"/>
      <c r="D78" s="4"/>
      <c r="E78" s="4"/>
      <c r="F78" s="4"/>
      <c r="G78" s="4"/>
      <c r="H78" s="4"/>
      <c r="I78" s="4"/>
      <c r="J78" s="4"/>
      <c r="K78" s="4"/>
    </row>
    <row r="79" spans="2:11" s="46" customFormat="1" ht="12.75" customHeight="1">
      <c r="B79" s="47"/>
      <c r="C79" s="48"/>
      <c r="D79" s="4"/>
      <c r="E79" s="4"/>
      <c r="F79" s="4"/>
      <c r="G79" s="4"/>
      <c r="H79" s="4"/>
      <c r="I79" s="4"/>
      <c r="J79" s="4"/>
      <c r="K79" s="4"/>
    </row>
    <row r="80" spans="2:11" s="46" customFormat="1" ht="12.75" customHeight="1">
      <c r="B80" s="47"/>
      <c r="C80" s="48"/>
      <c r="D80" s="4"/>
      <c r="E80" s="4"/>
      <c r="F80" s="4"/>
      <c r="G80" s="4"/>
      <c r="H80" s="4"/>
      <c r="I80" s="4"/>
      <c r="J80" s="4"/>
      <c r="K80" s="4"/>
    </row>
    <row r="81" spans="2:11" s="46" customFormat="1" ht="12.75" customHeight="1">
      <c r="B81" s="47"/>
      <c r="C81" s="48"/>
      <c r="D81" s="4"/>
      <c r="E81" s="4"/>
      <c r="F81" s="4"/>
      <c r="G81" s="4"/>
      <c r="H81" s="4"/>
      <c r="I81" s="4"/>
      <c r="J81" s="4"/>
      <c r="K81" s="4"/>
    </row>
    <row r="82" spans="2:11" s="46" customFormat="1" ht="12.75" customHeight="1">
      <c r="B82" s="47"/>
      <c r="C82" s="48"/>
      <c r="D82" s="4"/>
      <c r="E82" s="4"/>
      <c r="F82" s="4"/>
      <c r="G82" s="4"/>
      <c r="H82" s="4"/>
      <c r="I82" s="4"/>
      <c r="J82" s="4"/>
      <c r="K82" s="4"/>
    </row>
    <row r="83" spans="2:11" s="46" customFormat="1" ht="12.75" customHeight="1">
      <c r="B83" s="47"/>
      <c r="C83" s="48"/>
      <c r="D83" s="4"/>
      <c r="E83" s="4"/>
      <c r="F83" s="4"/>
      <c r="G83" s="4"/>
      <c r="H83" s="4"/>
      <c r="I83" s="4"/>
      <c r="J83" s="4"/>
      <c r="K83" s="4"/>
    </row>
    <row r="84" spans="2:11" s="46" customFormat="1" ht="12.75" customHeight="1">
      <c r="B84" s="47"/>
      <c r="C84" s="48"/>
      <c r="D84" s="4"/>
      <c r="E84" s="4"/>
      <c r="F84" s="4"/>
      <c r="G84" s="4"/>
      <c r="H84" s="4"/>
      <c r="I84" s="4"/>
      <c r="J84" s="4"/>
      <c r="K84" s="4"/>
    </row>
    <row r="85" spans="2:11" s="46" customFormat="1" ht="12.75" customHeight="1">
      <c r="B85" s="47"/>
      <c r="C85" s="48"/>
      <c r="D85" s="4"/>
      <c r="E85" s="4"/>
      <c r="F85" s="4"/>
      <c r="G85" s="4"/>
      <c r="H85" s="4"/>
      <c r="I85" s="4"/>
      <c r="J85" s="4"/>
      <c r="K85" s="4"/>
    </row>
    <row r="86" spans="2:11" s="46" customFormat="1" ht="12.75" customHeight="1">
      <c r="B86" s="47"/>
      <c r="C86" s="48"/>
      <c r="D86" s="4"/>
      <c r="E86" s="4"/>
      <c r="F86" s="4"/>
      <c r="G86" s="4"/>
      <c r="H86" s="4"/>
      <c r="I86" s="4"/>
      <c r="J86" s="4"/>
      <c r="K86" s="4"/>
    </row>
    <row r="87" spans="2:11" s="46" customFormat="1" ht="12.75" customHeight="1">
      <c r="B87" s="47"/>
      <c r="C87" s="48"/>
      <c r="D87" s="4"/>
      <c r="E87" s="4"/>
      <c r="F87" s="4"/>
      <c r="G87" s="4"/>
      <c r="H87" s="4"/>
      <c r="I87" s="4"/>
      <c r="J87" s="4"/>
      <c r="K87" s="4"/>
    </row>
    <row r="88" spans="2:11" s="46" customFormat="1" ht="12.75" customHeight="1">
      <c r="B88" s="47"/>
      <c r="C88" s="48"/>
      <c r="D88" s="4"/>
      <c r="E88" s="4"/>
      <c r="F88" s="4"/>
      <c r="G88" s="4"/>
      <c r="H88" s="4"/>
      <c r="I88" s="4"/>
      <c r="J88" s="4"/>
      <c r="K88" s="4"/>
    </row>
    <row r="89" spans="2:11" s="46" customFormat="1" ht="12.75" customHeight="1">
      <c r="B89" s="47"/>
      <c r="C89" s="48"/>
      <c r="D89" s="4"/>
      <c r="E89" s="4"/>
      <c r="F89" s="4"/>
      <c r="G89" s="4"/>
      <c r="H89" s="4"/>
      <c r="I89" s="4"/>
      <c r="J89" s="4"/>
      <c r="K89" s="4"/>
    </row>
    <row r="90" spans="2:11" s="46" customFormat="1" ht="12.75" customHeight="1">
      <c r="B90" s="47"/>
      <c r="C90" s="48"/>
      <c r="D90" s="4"/>
      <c r="E90" s="4"/>
      <c r="F90" s="4"/>
      <c r="G90" s="4"/>
      <c r="H90" s="4"/>
      <c r="I90" s="4"/>
      <c r="J90" s="4"/>
      <c r="K90" s="4"/>
    </row>
    <row r="91" spans="2:11" s="46" customFormat="1" ht="12.75" customHeight="1">
      <c r="B91" s="47"/>
      <c r="C91" s="48"/>
      <c r="D91" s="4"/>
      <c r="E91" s="4"/>
      <c r="F91" s="4"/>
      <c r="G91" s="4"/>
      <c r="H91" s="4"/>
      <c r="I91" s="4"/>
      <c r="J91" s="4"/>
      <c r="K91" s="4"/>
    </row>
    <row r="92" spans="2:11" s="46" customFormat="1" ht="12.75" customHeight="1">
      <c r="B92" s="47"/>
      <c r="C92" s="48"/>
      <c r="D92" s="4"/>
      <c r="E92" s="4"/>
      <c r="F92" s="4"/>
      <c r="G92" s="4"/>
      <c r="H92" s="4"/>
      <c r="I92" s="4"/>
      <c r="J92" s="4"/>
      <c r="K92" s="4"/>
    </row>
    <row r="93" spans="2:11" s="46" customFormat="1" ht="12.75" customHeight="1">
      <c r="B93" s="47"/>
      <c r="C93" s="48"/>
      <c r="D93" s="4"/>
      <c r="E93" s="4"/>
      <c r="F93" s="4"/>
      <c r="G93" s="4"/>
      <c r="H93" s="4"/>
      <c r="I93" s="4"/>
      <c r="J93" s="4"/>
      <c r="K93" s="4"/>
    </row>
    <row r="94" spans="2:11" s="46" customFormat="1" ht="12.75" customHeight="1">
      <c r="B94" s="47"/>
      <c r="C94" s="48"/>
      <c r="D94" s="4"/>
      <c r="E94" s="4"/>
      <c r="F94" s="4"/>
      <c r="G94" s="4"/>
      <c r="H94" s="4"/>
      <c r="I94" s="4"/>
      <c r="J94" s="4"/>
      <c r="K94" s="4"/>
    </row>
    <row r="95" spans="2:11" s="46" customFormat="1" ht="12.75" customHeight="1">
      <c r="B95" s="47"/>
      <c r="C95" s="48"/>
      <c r="D95" s="4"/>
      <c r="E95" s="4"/>
      <c r="F95" s="4"/>
      <c r="G95" s="4"/>
      <c r="H95" s="4"/>
      <c r="I95" s="4"/>
      <c r="J95" s="4"/>
      <c r="K95" s="4"/>
    </row>
    <row r="96" spans="2:11" s="46" customFormat="1" ht="12.75" customHeight="1">
      <c r="B96" s="47"/>
      <c r="C96" s="48"/>
      <c r="D96" s="4"/>
      <c r="E96" s="4"/>
      <c r="F96" s="4"/>
      <c r="G96" s="4"/>
      <c r="H96" s="4"/>
      <c r="I96" s="4"/>
      <c r="J96" s="4"/>
      <c r="K96" s="4"/>
    </row>
    <row r="97" spans="2:11" s="46" customFormat="1" ht="12.75" customHeight="1">
      <c r="B97" s="47"/>
      <c r="C97" s="48"/>
      <c r="D97" s="4"/>
      <c r="E97" s="4"/>
      <c r="F97" s="4"/>
      <c r="G97" s="4"/>
      <c r="H97" s="4"/>
      <c r="I97" s="4"/>
      <c r="J97" s="4"/>
      <c r="K97" s="4"/>
    </row>
    <row r="98" spans="2:11" s="46" customFormat="1" ht="12.75" customHeight="1">
      <c r="B98" s="47"/>
      <c r="C98" s="48"/>
      <c r="D98" s="4"/>
      <c r="E98" s="4"/>
      <c r="F98" s="4"/>
      <c r="G98" s="4"/>
      <c r="H98" s="4"/>
      <c r="I98" s="4"/>
      <c r="J98" s="4"/>
      <c r="K98" s="4"/>
    </row>
    <row r="99" spans="2:11" s="46" customFormat="1" ht="12.75" customHeight="1">
      <c r="B99" s="47"/>
      <c r="C99" s="48"/>
      <c r="D99" s="4"/>
      <c r="E99" s="4"/>
      <c r="F99" s="4"/>
      <c r="G99" s="4"/>
      <c r="H99" s="4"/>
      <c r="I99" s="4"/>
      <c r="J99" s="4"/>
      <c r="K99" s="4"/>
    </row>
    <row r="100" spans="2:11" s="46" customFormat="1" ht="12.75" customHeight="1">
      <c r="B100" s="47"/>
      <c r="C100" s="48"/>
      <c r="D100" s="4"/>
      <c r="E100" s="4"/>
      <c r="F100" s="4"/>
      <c r="G100" s="4"/>
      <c r="H100" s="4"/>
      <c r="I100" s="4"/>
      <c r="J100" s="4"/>
      <c r="K100" s="4"/>
    </row>
    <row r="101" spans="2:11" s="46" customFormat="1" ht="12.75" customHeight="1">
      <c r="B101" s="47"/>
      <c r="C101" s="48"/>
      <c r="D101" s="4"/>
      <c r="E101" s="4"/>
      <c r="F101" s="4"/>
      <c r="G101" s="4"/>
      <c r="H101" s="4"/>
      <c r="I101" s="4"/>
      <c r="J101" s="4"/>
      <c r="K101" s="4"/>
    </row>
    <row r="102" spans="2:11" s="46" customFormat="1" ht="12.75" customHeight="1">
      <c r="B102" s="47"/>
      <c r="C102" s="48"/>
      <c r="D102" s="4"/>
      <c r="E102" s="4"/>
      <c r="F102" s="4"/>
      <c r="G102" s="4"/>
      <c r="H102" s="4"/>
      <c r="I102" s="4"/>
      <c r="J102" s="4"/>
      <c r="K102" s="4"/>
    </row>
    <row r="103" spans="2:11" s="46" customFormat="1" ht="12.75" customHeight="1">
      <c r="B103" s="47"/>
      <c r="C103" s="48"/>
      <c r="D103" s="4"/>
      <c r="E103" s="4"/>
      <c r="F103" s="4"/>
      <c r="G103" s="4"/>
      <c r="H103" s="4"/>
      <c r="I103" s="4"/>
      <c r="J103" s="4"/>
      <c r="K103" s="4"/>
    </row>
    <row r="104" spans="2:11" s="46" customFormat="1" ht="12.75" customHeight="1">
      <c r="B104" s="47"/>
      <c r="C104" s="48"/>
      <c r="D104" s="4"/>
      <c r="E104" s="4"/>
      <c r="F104" s="4"/>
      <c r="G104" s="4"/>
      <c r="H104" s="4"/>
      <c r="I104" s="4"/>
      <c r="J104" s="4"/>
      <c r="K104" s="4"/>
    </row>
    <row r="105" spans="2:11" s="46" customFormat="1" ht="12.75" customHeight="1">
      <c r="B105" s="47"/>
      <c r="C105" s="48"/>
      <c r="D105" s="4"/>
      <c r="E105" s="4"/>
      <c r="F105" s="4"/>
      <c r="G105" s="4"/>
      <c r="H105" s="4"/>
      <c r="I105" s="4"/>
      <c r="J105" s="4"/>
      <c r="K105" s="4"/>
    </row>
    <row r="106" spans="2:11" s="46" customFormat="1" ht="12.75" customHeight="1">
      <c r="B106" s="47"/>
      <c r="C106" s="48"/>
      <c r="D106" s="4"/>
      <c r="E106" s="4"/>
      <c r="F106" s="4"/>
      <c r="G106" s="4"/>
      <c r="H106" s="4"/>
      <c r="I106" s="4"/>
      <c r="J106" s="4"/>
      <c r="K106" s="4"/>
    </row>
    <row r="107" spans="2:11" s="46" customFormat="1" ht="12.75" customHeight="1">
      <c r="B107" s="47"/>
      <c r="C107" s="48"/>
      <c r="D107" s="4"/>
      <c r="E107" s="4"/>
      <c r="F107" s="4"/>
      <c r="G107" s="4"/>
      <c r="H107" s="4"/>
      <c r="I107" s="4"/>
      <c r="J107" s="4"/>
      <c r="K107" s="4"/>
    </row>
    <row r="108" spans="2:11" s="46" customFormat="1" ht="12.75" customHeight="1">
      <c r="B108" s="47"/>
      <c r="C108" s="48"/>
      <c r="D108" s="4"/>
      <c r="E108" s="4"/>
      <c r="F108" s="4"/>
      <c r="G108" s="4"/>
      <c r="H108" s="4"/>
      <c r="I108" s="4"/>
      <c r="J108" s="4"/>
      <c r="K108" s="4"/>
    </row>
    <row r="109" spans="2:11" s="46" customFormat="1" ht="12.75" customHeight="1">
      <c r="B109" s="47"/>
      <c r="C109" s="48"/>
      <c r="D109" s="4"/>
      <c r="E109" s="4"/>
      <c r="F109" s="4"/>
      <c r="G109" s="4"/>
      <c r="H109" s="4"/>
      <c r="I109" s="4"/>
      <c r="J109" s="4"/>
      <c r="K109" s="4"/>
    </row>
    <row r="110" spans="2:11" s="46" customFormat="1" ht="12.75" customHeight="1">
      <c r="B110" s="47"/>
      <c r="C110" s="48"/>
      <c r="D110" s="4"/>
      <c r="E110" s="4"/>
      <c r="F110" s="4"/>
      <c r="G110" s="4"/>
      <c r="H110" s="4"/>
      <c r="I110" s="4"/>
      <c r="J110" s="4"/>
      <c r="K110" s="4"/>
    </row>
    <row r="111" spans="2:11" s="46" customFormat="1" ht="12.75" customHeight="1">
      <c r="B111" s="47"/>
      <c r="C111" s="48"/>
      <c r="D111" s="4"/>
      <c r="E111" s="4"/>
      <c r="F111" s="4"/>
      <c r="G111" s="4"/>
      <c r="H111" s="4"/>
      <c r="I111" s="4"/>
      <c r="J111" s="4"/>
      <c r="K111" s="4"/>
    </row>
    <row r="112" spans="2:11" s="46" customFormat="1" ht="12.75" customHeight="1">
      <c r="B112" s="47"/>
      <c r="C112" s="48"/>
      <c r="D112" s="4"/>
      <c r="E112" s="4"/>
      <c r="F112" s="4"/>
      <c r="G112" s="4"/>
      <c r="H112" s="4"/>
      <c r="I112" s="4"/>
      <c r="J112" s="4"/>
      <c r="K112" s="4"/>
    </row>
    <row r="113" spans="2:11" s="46" customFormat="1" ht="12.75" customHeight="1">
      <c r="B113" s="47"/>
      <c r="C113" s="48"/>
      <c r="D113" s="4"/>
      <c r="E113" s="4"/>
      <c r="F113" s="4"/>
      <c r="G113" s="4"/>
      <c r="H113" s="4"/>
      <c r="I113" s="4"/>
      <c r="J113" s="4"/>
      <c r="K113" s="4"/>
    </row>
    <row r="114" spans="2:11" s="46" customFormat="1" ht="12.75" customHeight="1">
      <c r="B114" s="47"/>
      <c r="C114" s="48"/>
      <c r="D114" s="4"/>
      <c r="E114" s="4"/>
      <c r="F114" s="4"/>
      <c r="G114" s="4"/>
      <c r="H114" s="4"/>
      <c r="I114" s="4"/>
      <c r="J114" s="4"/>
      <c r="K114" s="4"/>
    </row>
    <row r="115" spans="2:11" s="46" customFormat="1" ht="12.75" customHeight="1">
      <c r="B115" s="47"/>
      <c r="C115" s="48"/>
      <c r="D115" s="4"/>
      <c r="E115" s="4"/>
      <c r="F115" s="4"/>
      <c r="G115" s="4"/>
      <c r="H115" s="4"/>
      <c r="I115" s="4"/>
      <c r="J115" s="4"/>
      <c r="K115" s="4"/>
    </row>
    <row r="116" spans="2:11" s="46" customFormat="1" ht="12.75" customHeight="1">
      <c r="B116" s="47"/>
      <c r="C116" s="48"/>
      <c r="D116" s="4"/>
      <c r="E116" s="4"/>
      <c r="F116" s="4"/>
      <c r="G116" s="4"/>
      <c r="H116" s="4"/>
      <c r="I116" s="4"/>
      <c r="J116" s="4"/>
      <c r="K116" s="4"/>
    </row>
    <row r="117" spans="2:11" s="46" customFormat="1" ht="12.75" customHeight="1">
      <c r="B117" s="47"/>
      <c r="C117" s="48"/>
      <c r="D117" s="4"/>
      <c r="E117" s="4"/>
      <c r="F117" s="4"/>
      <c r="G117" s="4"/>
      <c r="H117" s="4"/>
      <c r="I117" s="4"/>
      <c r="J117" s="4"/>
      <c r="K117" s="4"/>
    </row>
    <row r="118" spans="2:11" s="46" customFormat="1" ht="12.75" customHeight="1">
      <c r="B118" s="47"/>
      <c r="C118" s="48"/>
      <c r="D118" s="4"/>
      <c r="E118" s="4"/>
      <c r="F118" s="4"/>
      <c r="G118" s="4"/>
      <c r="H118" s="4"/>
      <c r="I118" s="4"/>
      <c r="J118" s="4"/>
      <c r="K118" s="4"/>
    </row>
    <row r="119" spans="2:11" s="46" customFormat="1" ht="12.75" customHeight="1">
      <c r="B119" s="47"/>
      <c r="C119" s="48"/>
      <c r="D119" s="4"/>
      <c r="E119" s="4"/>
      <c r="F119" s="4"/>
      <c r="G119" s="4"/>
      <c r="H119" s="4"/>
      <c r="I119" s="4"/>
      <c r="J119" s="4"/>
      <c r="K119" s="4"/>
    </row>
    <row r="120" spans="2:11" s="46" customFormat="1" ht="12.75" customHeight="1">
      <c r="B120" s="47"/>
      <c r="C120" s="48"/>
      <c r="D120" s="4"/>
      <c r="E120" s="4"/>
      <c r="F120" s="4"/>
      <c r="G120" s="4"/>
      <c r="H120" s="4"/>
      <c r="I120" s="4"/>
      <c r="J120" s="4"/>
      <c r="K120" s="4"/>
    </row>
    <row r="121" spans="2:11" s="46" customFormat="1" ht="12.75" customHeight="1">
      <c r="B121" s="47"/>
      <c r="C121" s="48"/>
      <c r="D121" s="4"/>
      <c r="E121" s="4"/>
      <c r="F121" s="4"/>
      <c r="G121" s="4"/>
      <c r="H121" s="4"/>
      <c r="I121" s="4"/>
      <c r="J121" s="4"/>
      <c r="K121" s="4"/>
    </row>
    <row r="122" spans="2:11" s="46" customFormat="1" ht="12.75" customHeight="1">
      <c r="B122" s="47"/>
      <c r="C122" s="48"/>
      <c r="D122" s="4"/>
      <c r="E122" s="4"/>
      <c r="F122" s="4"/>
      <c r="G122" s="4"/>
      <c r="H122" s="4"/>
      <c r="I122" s="4"/>
      <c r="J122" s="4"/>
      <c r="K122" s="4"/>
    </row>
    <row r="123" spans="2:11" s="46" customFormat="1" ht="12.75" customHeight="1">
      <c r="B123" s="47"/>
      <c r="C123" s="48"/>
      <c r="D123" s="4"/>
      <c r="E123" s="4"/>
      <c r="F123" s="4"/>
      <c r="G123" s="4"/>
      <c r="H123" s="4"/>
      <c r="I123" s="4"/>
      <c r="J123" s="4"/>
      <c r="K123" s="4"/>
    </row>
  </sheetData>
  <mergeCells count="54">
    <mergeCell ref="J16:K16"/>
    <mergeCell ref="C1:F1"/>
    <mergeCell ref="J2:K2"/>
    <mergeCell ref="J4:K4"/>
    <mergeCell ref="F5:H5"/>
    <mergeCell ref="D6:E6"/>
    <mergeCell ref="F6:G6"/>
    <mergeCell ref="H6:I6"/>
    <mergeCell ref="D7:E7"/>
    <mergeCell ref="F7:G7"/>
    <mergeCell ref="H7:I7"/>
    <mergeCell ref="A14:J14"/>
    <mergeCell ref="E15:F15"/>
    <mergeCell ref="J28:K2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B40:E40"/>
    <mergeCell ref="J40:K40"/>
    <mergeCell ref="J29:K29"/>
    <mergeCell ref="J30:K30"/>
    <mergeCell ref="J31:K31"/>
    <mergeCell ref="J32:K32"/>
    <mergeCell ref="J33:K33"/>
    <mergeCell ref="J34:K34"/>
    <mergeCell ref="J35:K35"/>
    <mergeCell ref="B36:E36"/>
    <mergeCell ref="J36:K36"/>
    <mergeCell ref="J38:K38"/>
    <mergeCell ref="J39:K39"/>
    <mergeCell ref="B42:E42"/>
    <mergeCell ref="J42:K42"/>
    <mergeCell ref="B44:E44"/>
    <mergeCell ref="J44:K44"/>
    <mergeCell ref="B46:E46"/>
    <mergeCell ref="J46:K46"/>
    <mergeCell ref="C53:E53"/>
    <mergeCell ref="G53:H53"/>
    <mergeCell ref="J53:K53"/>
    <mergeCell ref="B56:K56"/>
    <mergeCell ref="J48:K48"/>
    <mergeCell ref="B49:E49"/>
    <mergeCell ref="J49:K49"/>
    <mergeCell ref="J51:K51"/>
    <mergeCell ref="B52:E52"/>
    <mergeCell ref="J52:K52"/>
  </mergeCells>
  <conditionalFormatting sqref="D25:D31">
    <cfRule type="cellIs" dxfId="44" priority="2" operator="equal">
      <formula>0</formula>
    </cfRule>
  </conditionalFormatting>
  <conditionalFormatting sqref="D10:K13">
    <cfRule type="cellIs" dxfId="43" priority="3" operator="equal">
      <formula>0</formula>
    </cfRule>
  </conditionalFormatting>
  <conditionalFormatting sqref="H18:H51">
    <cfRule type="cellIs" dxfId="42" priority="4" operator="equal">
      <formula>100</formula>
    </cfRule>
  </conditionalFormatting>
  <conditionalFormatting sqref="J8">
    <cfRule type="cellIs" dxfId="41" priority="5" operator="notEqual">
      <formula>$D$8</formula>
    </cfRule>
  </conditionalFormatting>
  <conditionalFormatting sqref="M1">
    <cfRule type="cellIs" dxfId="40" priority="1" operator="equal">
      <formula>"Nomales, ja nav bortu!"</formula>
    </cfRule>
  </conditionalFormatting>
  <pageMargins left="0.43307086614173229" right="0.31496062992125984" top="0.74803149606299213" bottom="0.74803149606299213" header="0.31496062992125984" footer="0.31496062992125984"/>
  <pageSetup paperSize="9" fitToHeight="3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00979-F3CB-419F-9E3E-6A715B31919F}">
  <dimension ref="A1:V123"/>
  <sheetViews>
    <sheetView showGridLines="0" zoomScale="115" zoomScaleNormal="115" workbookViewId="0">
      <selection activeCell="A4" sqref="A4"/>
    </sheetView>
  </sheetViews>
  <sheetFormatPr defaultRowHeight="12.75" customHeight="1"/>
  <cols>
    <col min="1" max="1" width="5" style="46" customWidth="1"/>
    <col min="2" max="2" width="19.5703125" style="47" customWidth="1"/>
    <col min="3" max="3" width="6.42578125" style="48" customWidth="1"/>
    <col min="4" max="4" width="8.5703125" style="4" customWidth="1"/>
    <col min="5" max="5" width="7.42578125" style="4" customWidth="1"/>
    <col min="6" max="6" width="9.140625" style="4"/>
    <col min="7" max="7" width="7.42578125" style="4" customWidth="1"/>
    <col min="8" max="8" width="8.5703125" style="4" customWidth="1"/>
    <col min="9" max="9" width="9.140625" style="4" customWidth="1"/>
    <col min="10" max="10" width="8.42578125" style="4" customWidth="1"/>
    <col min="11" max="11" width="7" style="4" customWidth="1"/>
    <col min="12" max="12" width="4.5703125" style="4" customWidth="1"/>
    <col min="13" max="14" width="9.140625" style="4"/>
    <col min="15" max="15" width="4.85546875" style="4" customWidth="1"/>
    <col min="16" max="16" width="7.85546875" style="4" customWidth="1"/>
    <col min="17" max="17" width="5" style="4" customWidth="1"/>
    <col min="18" max="18" width="7.85546875" style="4" customWidth="1"/>
    <col min="19" max="19" width="4.85546875" style="4" customWidth="1"/>
    <col min="20" max="20" width="7.7109375" style="4" customWidth="1"/>
    <col min="21" max="21" width="4.85546875" style="4" customWidth="1"/>
    <col min="22" max="22" width="7.7109375" style="4" customWidth="1"/>
    <col min="23" max="16384" width="9.140625" style="4"/>
  </cols>
  <sheetData>
    <row r="1" spans="1:22" ht="12.75" customHeight="1">
      <c r="A1" s="2"/>
      <c r="B1" s="3" t="s">
        <v>140</v>
      </c>
      <c r="C1" s="166" t="s">
        <v>156</v>
      </c>
      <c r="D1" s="166"/>
      <c r="E1" s="166"/>
      <c r="F1" s="166"/>
      <c r="G1" s="2"/>
      <c r="H1" s="2"/>
      <c r="I1" s="2"/>
      <c r="J1" s="2"/>
      <c r="K1" s="103">
        <f>J2</f>
        <v>457</v>
      </c>
      <c r="M1" s="135" t="str">
        <f>IF(K10&lt;&gt;0,"Nomales, ja nav bortu!","")</f>
        <v/>
      </c>
    </row>
    <row r="2" spans="1:22" ht="12.75" customHeight="1">
      <c r="A2" s="5"/>
      <c r="B2" s="3" t="s">
        <v>141</v>
      </c>
      <c r="C2" s="71" t="s">
        <v>157</v>
      </c>
      <c r="D2" s="72"/>
      <c r="E2" s="72"/>
      <c r="F2" s="6"/>
      <c r="G2" s="2"/>
      <c r="H2" s="7"/>
      <c r="I2" s="8" t="s">
        <v>55</v>
      </c>
      <c r="J2" s="167">
        <f>I53</f>
        <v>457</v>
      </c>
      <c r="K2" s="167"/>
    </row>
    <row r="3" spans="1:22" ht="6" customHeight="1" thickBot="1">
      <c r="A3" s="9"/>
      <c r="B3" s="5"/>
      <c r="C3" s="10"/>
      <c r="D3" s="11"/>
      <c r="E3" s="11"/>
      <c r="F3" s="11"/>
      <c r="G3" s="11"/>
      <c r="H3" s="11"/>
      <c r="I3" s="11"/>
      <c r="J3" s="11"/>
    </row>
    <row r="4" spans="1:22" ht="12.75" customHeight="1">
      <c r="A4" s="92">
        <v>1</v>
      </c>
      <c r="B4" s="93" t="s">
        <v>0</v>
      </c>
      <c r="C4" s="90"/>
      <c r="D4" s="90"/>
      <c r="E4" s="90"/>
      <c r="F4" s="90"/>
      <c r="G4" s="90"/>
      <c r="H4" s="90"/>
      <c r="I4" s="91"/>
      <c r="J4" s="168" t="s">
        <v>1</v>
      </c>
      <c r="K4" s="169"/>
      <c r="M4" s="104" t="s">
        <v>110</v>
      </c>
      <c r="N4" s="130">
        <f>I53</f>
        <v>457</v>
      </c>
      <c r="O4" s="104" t="s">
        <v>119</v>
      </c>
      <c r="P4" s="130">
        <f>I38</f>
        <v>0</v>
      </c>
      <c r="Q4" s="104" t="s">
        <v>120</v>
      </c>
      <c r="R4" s="130">
        <f>I44</f>
        <v>0</v>
      </c>
      <c r="S4" s="104" t="s">
        <v>121</v>
      </c>
      <c r="T4" s="130">
        <f>I42</f>
        <v>0</v>
      </c>
      <c r="U4" s="4" t="s">
        <v>122</v>
      </c>
      <c r="V4" s="130">
        <f>I46</f>
        <v>0</v>
      </c>
    </row>
    <row r="5" spans="1:22" ht="12.75" customHeight="1" thickBot="1">
      <c r="A5" s="12" t="s">
        <v>42</v>
      </c>
      <c r="B5" s="69" t="s">
        <v>82</v>
      </c>
      <c r="C5" s="13">
        <v>6.0999999999999999E-2</v>
      </c>
      <c r="D5" s="14" t="s">
        <v>2</v>
      </c>
      <c r="E5" s="13"/>
      <c r="F5" s="170" t="s">
        <v>80</v>
      </c>
      <c r="G5" s="171"/>
      <c r="H5" s="171"/>
      <c r="I5" s="74">
        <f>J8</f>
        <v>5.5E-2</v>
      </c>
      <c r="J5" s="15" t="s">
        <v>46</v>
      </c>
      <c r="K5" s="16" t="s">
        <v>60</v>
      </c>
    </row>
    <row r="6" spans="1:22" ht="12" customHeight="1" thickTop="1">
      <c r="A6" s="17" t="s">
        <v>41</v>
      </c>
      <c r="B6" s="18" t="s">
        <v>39</v>
      </c>
      <c r="C6" s="19"/>
      <c r="D6" s="172">
        <v>80520021729</v>
      </c>
      <c r="E6" s="173"/>
      <c r="F6" s="174"/>
      <c r="G6" s="175"/>
      <c r="H6" s="175"/>
      <c r="I6" s="176"/>
      <c r="J6" s="94"/>
      <c r="K6" s="95"/>
    </row>
    <row r="7" spans="1:22" ht="12" customHeight="1">
      <c r="A7" s="20" t="s">
        <v>43</v>
      </c>
      <c r="B7" s="21" t="s">
        <v>36</v>
      </c>
      <c r="C7" s="19"/>
      <c r="D7" s="177">
        <v>80520021729</v>
      </c>
      <c r="E7" s="178"/>
      <c r="F7" s="179"/>
      <c r="G7" s="180"/>
      <c r="H7" s="180"/>
      <c r="I7" s="181"/>
      <c r="J7" s="96"/>
      <c r="K7" s="97"/>
      <c r="L7" s="49"/>
      <c r="M7" s="1"/>
      <c r="N7" s="1"/>
      <c r="O7" s="1"/>
    </row>
    <row r="8" spans="1:22" ht="12" customHeight="1">
      <c r="A8" s="20" t="s">
        <v>44</v>
      </c>
      <c r="B8" s="21" t="s">
        <v>81</v>
      </c>
      <c r="C8" s="22" t="s">
        <v>2</v>
      </c>
      <c r="D8" s="26">
        <f>SUM(D10:D13)</f>
        <v>5.5E-2</v>
      </c>
      <c r="E8" s="23"/>
      <c r="F8" s="52"/>
      <c r="G8" s="67"/>
      <c r="H8" s="67"/>
      <c r="I8" s="53"/>
      <c r="J8" s="132">
        <f>SUM(J10:J13)</f>
        <v>5.5E-2</v>
      </c>
      <c r="K8" s="98">
        <f>SUM(K10:K13)</f>
        <v>165</v>
      </c>
    </row>
    <row r="9" spans="1:22" ht="12" customHeight="1">
      <c r="A9" s="20" t="s">
        <v>45</v>
      </c>
      <c r="B9" s="21" t="s">
        <v>40</v>
      </c>
      <c r="C9" s="24"/>
      <c r="D9" s="25" t="s">
        <v>46</v>
      </c>
      <c r="E9" s="26" t="s">
        <v>60</v>
      </c>
      <c r="F9" s="52"/>
      <c r="G9" s="67"/>
      <c r="H9" s="67"/>
      <c r="I9" s="53"/>
      <c r="J9" s="133"/>
      <c r="K9" s="136"/>
    </row>
    <row r="10" spans="1:22" ht="12" customHeight="1">
      <c r="A10" s="20"/>
      <c r="B10" s="21"/>
      <c r="C10" s="50" t="s">
        <v>69</v>
      </c>
      <c r="D10" s="24"/>
      <c r="E10" s="27">
        <f>D18+D19+D20+D24</f>
        <v>0</v>
      </c>
      <c r="F10" s="52"/>
      <c r="G10" s="67"/>
      <c r="H10" s="67"/>
      <c r="I10" s="53"/>
      <c r="J10" s="134">
        <f>D10</f>
        <v>0</v>
      </c>
      <c r="K10" s="70">
        <f t="shared" ref="J10:K13" si="0">E10</f>
        <v>0</v>
      </c>
    </row>
    <row r="11" spans="1:22" ht="12" customHeight="1">
      <c r="A11" s="20"/>
      <c r="B11" s="21"/>
      <c r="C11" s="50" t="s">
        <v>72</v>
      </c>
      <c r="D11" s="131"/>
      <c r="E11" s="27">
        <f>D21</f>
        <v>0</v>
      </c>
      <c r="F11" s="52"/>
      <c r="G11" s="67"/>
      <c r="H11" s="67"/>
      <c r="I11" s="53"/>
      <c r="J11" s="134">
        <f t="shared" si="0"/>
        <v>0</v>
      </c>
      <c r="K11" s="70">
        <f t="shared" si="0"/>
        <v>0</v>
      </c>
    </row>
    <row r="12" spans="1:22" ht="12" customHeight="1">
      <c r="A12" s="20"/>
      <c r="B12" s="21"/>
      <c r="C12" s="50" t="s">
        <v>3</v>
      </c>
      <c r="D12" s="131">
        <v>5.5E-2</v>
      </c>
      <c r="E12" s="28">
        <f>D22+D23</f>
        <v>165</v>
      </c>
      <c r="F12" s="52"/>
      <c r="G12" s="67"/>
      <c r="H12" s="67"/>
      <c r="I12" s="53"/>
      <c r="J12" s="134">
        <f t="shared" si="0"/>
        <v>5.5E-2</v>
      </c>
      <c r="K12" s="70">
        <f t="shared" si="0"/>
        <v>165</v>
      </c>
    </row>
    <row r="13" spans="1:22" ht="12" customHeight="1" thickBot="1">
      <c r="A13" s="20"/>
      <c r="B13" s="21"/>
      <c r="C13" s="51" t="s">
        <v>37</v>
      </c>
      <c r="D13" s="131"/>
      <c r="E13" s="28">
        <f>D32</f>
        <v>0</v>
      </c>
      <c r="F13" s="52"/>
      <c r="G13" s="67"/>
      <c r="H13" s="68"/>
      <c r="I13" s="54"/>
      <c r="J13" s="134">
        <f t="shared" si="0"/>
        <v>0</v>
      </c>
      <c r="K13" s="70">
        <f t="shared" si="0"/>
        <v>0</v>
      </c>
    </row>
    <row r="14" spans="1:22" ht="4.5" customHeight="1" thickBot="1">
      <c r="A14" s="182"/>
      <c r="B14" s="183"/>
      <c r="C14" s="183"/>
      <c r="D14" s="183"/>
      <c r="E14" s="183"/>
      <c r="F14" s="183"/>
      <c r="G14" s="183"/>
      <c r="H14" s="183"/>
      <c r="I14" s="183"/>
      <c r="J14" s="183"/>
      <c r="K14" s="29"/>
    </row>
    <row r="15" spans="1:22" ht="12.75" customHeight="1">
      <c r="A15" s="92">
        <v>2</v>
      </c>
      <c r="B15" s="90" t="s">
        <v>68</v>
      </c>
      <c r="C15" s="90"/>
      <c r="D15" s="90"/>
      <c r="E15" s="184">
        <f>D7</f>
        <v>80520021729</v>
      </c>
      <c r="F15" s="185"/>
      <c r="G15" s="90"/>
      <c r="H15" s="90"/>
      <c r="I15" s="90"/>
      <c r="J15" s="90"/>
      <c r="K15" s="91"/>
    </row>
    <row r="16" spans="1:22" ht="22.5" customHeight="1">
      <c r="A16" s="30" t="s">
        <v>4</v>
      </c>
      <c r="B16" s="73" t="s">
        <v>5</v>
      </c>
      <c r="C16" s="73" t="s">
        <v>54</v>
      </c>
      <c r="D16" s="31" t="s">
        <v>6</v>
      </c>
      <c r="E16" s="32" t="s">
        <v>57</v>
      </c>
      <c r="F16" s="32" t="s">
        <v>58</v>
      </c>
      <c r="G16" s="32" t="s">
        <v>59</v>
      </c>
      <c r="H16" s="32" t="s">
        <v>56</v>
      </c>
      <c r="I16" s="32" t="s">
        <v>7</v>
      </c>
      <c r="J16" s="164" t="s">
        <v>8</v>
      </c>
      <c r="K16" s="165"/>
    </row>
    <row r="17" spans="1:12" ht="12.75" customHeight="1">
      <c r="A17" s="75" t="s">
        <v>47</v>
      </c>
      <c r="B17" s="76" t="s">
        <v>61</v>
      </c>
      <c r="C17" s="77"/>
      <c r="D17" s="78"/>
      <c r="E17" s="78"/>
      <c r="F17" s="78"/>
      <c r="G17" s="78"/>
      <c r="H17" s="78"/>
      <c r="I17" s="78"/>
      <c r="J17" s="162"/>
      <c r="K17" s="163"/>
    </row>
    <row r="18" spans="1:12" ht="12" customHeight="1">
      <c r="A18" s="33" t="s">
        <v>9</v>
      </c>
      <c r="B18" s="21" t="s">
        <v>10</v>
      </c>
      <c r="C18" s="34" t="s">
        <v>62</v>
      </c>
      <c r="D18" s="36"/>
      <c r="E18" s="100">
        <v>26.17</v>
      </c>
      <c r="F18" s="35">
        <f t="shared" ref="F18:F35" si="1">ROUND(D18*E18,2)</f>
        <v>0</v>
      </c>
      <c r="G18" s="36"/>
      <c r="H18" s="36">
        <f t="shared" ref="H18:H35" si="2">100-G18</f>
        <v>100</v>
      </c>
      <c r="I18" s="35">
        <f>ROUND(F18*H18/100,2)</f>
        <v>0</v>
      </c>
      <c r="J18" s="150"/>
      <c r="K18" s="151"/>
      <c r="L18" s="99"/>
    </row>
    <row r="19" spans="1:12" ht="12" customHeight="1">
      <c r="A19" s="33" t="s">
        <v>11</v>
      </c>
      <c r="B19" s="21" t="s">
        <v>12</v>
      </c>
      <c r="C19" s="34" t="s">
        <v>62</v>
      </c>
      <c r="D19" s="36"/>
      <c r="E19" s="100">
        <v>14.74</v>
      </c>
      <c r="F19" s="35">
        <f t="shared" si="1"/>
        <v>0</v>
      </c>
      <c r="G19" s="36"/>
      <c r="H19" s="36">
        <f t="shared" si="2"/>
        <v>100</v>
      </c>
      <c r="I19" s="35">
        <f t="shared" ref="I19:I35" si="3">ROUND(F19*H19/100,2)</f>
        <v>0</v>
      </c>
      <c r="J19" s="150"/>
      <c r="K19" s="151"/>
      <c r="L19" s="99"/>
    </row>
    <row r="20" spans="1:12" ht="12" customHeight="1">
      <c r="A20" s="33" t="s">
        <v>13</v>
      </c>
      <c r="B20" s="21" t="s">
        <v>14</v>
      </c>
      <c r="C20" s="34" t="s">
        <v>62</v>
      </c>
      <c r="D20" s="36"/>
      <c r="E20" s="100">
        <v>8.91</v>
      </c>
      <c r="F20" s="35">
        <f>ROUND(D20*E20,2)</f>
        <v>0</v>
      </c>
      <c r="G20" s="36"/>
      <c r="H20" s="36">
        <f t="shared" si="2"/>
        <v>100</v>
      </c>
      <c r="I20" s="35">
        <f t="shared" si="3"/>
        <v>0</v>
      </c>
      <c r="J20" s="150"/>
      <c r="K20" s="151"/>
      <c r="L20" s="99"/>
    </row>
    <row r="21" spans="1:12" ht="12" customHeight="1">
      <c r="A21" s="33" t="s">
        <v>15</v>
      </c>
      <c r="B21" s="21" t="s">
        <v>16</v>
      </c>
      <c r="C21" s="34" t="s">
        <v>62</v>
      </c>
      <c r="D21" s="36"/>
      <c r="E21" s="101">
        <v>22.82</v>
      </c>
      <c r="F21" s="35">
        <f>ROUND(D21*E21,2)</f>
        <v>0</v>
      </c>
      <c r="G21" s="36"/>
      <c r="H21" s="36">
        <f t="shared" si="2"/>
        <v>100</v>
      </c>
      <c r="I21" s="35">
        <f t="shared" si="3"/>
        <v>0</v>
      </c>
      <c r="J21" s="150"/>
      <c r="K21" s="151"/>
      <c r="L21" s="99"/>
    </row>
    <row r="22" spans="1:12" ht="12" customHeight="1">
      <c r="A22" s="33" t="s">
        <v>17</v>
      </c>
      <c r="B22" s="21" t="s">
        <v>18</v>
      </c>
      <c r="C22" s="34" t="s">
        <v>62</v>
      </c>
      <c r="D22" s="36"/>
      <c r="E22" s="100">
        <v>5.3</v>
      </c>
      <c r="F22" s="35">
        <f t="shared" si="1"/>
        <v>0</v>
      </c>
      <c r="G22" s="36"/>
      <c r="H22" s="36">
        <f t="shared" si="2"/>
        <v>100</v>
      </c>
      <c r="I22" s="35">
        <f t="shared" si="3"/>
        <v>0</v>
      </c>
      <c r="J22" s="150"/>
      <c r="K22" s="151"/>
      <c r="L22" s="99"/>
    </row>
    <row r="23" spans="1:12" ht="12" customHeight="1">
      <c r="A23" s="33" t="s">
        <v>19</v>
      </c>
      <c r="B23" s="21" t="s">
        <v>73</v>
      </c>
      <c r="C23" s="34" t="s">
        <v>62</v>
      </c>
      <c r="D23" s="36">
        <v>165</v>
      </c>
      <c r="E23" s="100">
        <v>2.12</v>
      </c>
      <c r="F23" s="35">
        <f>ROUND(D23*E23,2)</f>
        <v>349.8</v>
      </c>
      <c r="G23" s="36">
        <v>80</v>
      </c>
      <c r="H23" s="36">
        <f t="shared" si="2"/>
        <v>20</v>
      </c>
      <c r="I23" s="35">
        <f t="shared" si="3"/>
        <v>69.959999999999994</v>
      </c>
      <c r="J23" s="150"/>
      <c r="K23" s="151"/>
      <c r="L23" s="99"/>
    </row>
    <row r="24" spans="1:12" ht="12" customHeight="1">
      <c r="A24" s="33" t="s">
        <v>20</v>
      </c>
      <c r="B24" s="21" t="s">
        <v>74</v>
      </c>
      <c r="C24" s="34" t="s">
        <v>62</v>
      </c>
      <c r="D24" s="36"/>
      <c r="E24" s="102">
        <v>4.32</v>
      </c>
      <c r="F24" s="35">
        <f>ROUND(D24*E24,2)</f>
        <v>0</v>
      </c>
      <c r="G24" s="36"/>
      <c r="H24" s="36">
        <f t="shared" si="2"/>
        <v>100</v>
      </c>
      <c r="I24" s="35">
        <f t="shared" si="3"/>
        <v>0</v>
      </c>
      <c r="J24" s="150"/>
      <c r="K24" s="151"/>
      <c r="L24" s="99"/>
    </row>
    <row r="25" spans="1:12" ht="12" customHeight="1">
      <c r="A25" s="33" t="s">
        <v>21</v>
      </c>
      <c r="B25" s="21" t="s">
        <v>96</v>
      </c>
      <c r="C25" s="34" t="s">
        <v>62</v>
      </c>
      <c r="D25" s="36">
        <f t="shared" ref="D25:D31" si="4">D18</f>
        <v>0</v>
      </c>
      <c r="E25" s="102">
        <v>28.34</v>
      </c>
      <c r="F25" s="35">
        <f t="shared" ref="F25:F31" si="5">ROUND(D25*E25,2)</f>
        <v>0</v>
      </c>
      <c r="G25" s="36"/>
      <c r="H25" s="36">
        <f t="shared" si="2"/>
        <v>100</v>
      </c>
      <c r="I25" s="35">
        <f t="shared" si="3"/>
        <v>0</v>
      </c>
      <c r="J25" s="150"/>
      <c r="K25" s="151"/>
      <c r="L25" s="99"/>
    </row>
    <row r="26" spans="1:12" ht="12" customHeight="1">
      <c r="A26" s="33" t="s">
        <v>75</v>
      </c>
      <c r="B26" s="21" t="s">
        <v>97</v>
      </c>
      <c r="C26" s="34" t="s">
        <v>62</v>
      </c>
      <c r="D26" s="36">
        <f t="shared" si="4"/>
        <v>0</v>
      </c>
      <c r="E26" s="102">
        <v>16.13</v>
      </c>
      <c r="F26" s="35">
        <f t="shared" si="5"/>
        <v>0</v>
      </c>
      <c r="G26" s="36"/>
      <c r="H26" s="36">
        <f t="shared" si="2"/>
        <v>100</v>
      </c>
      <c r="I26" s="35">
        <f t="shared" si="3"/>
        <v>0</v>
      </c>
      <c r="J26" s="150"/>
      <c r="K26" s="151"/>
    </row>
    <row r="27" spans="1:12" ht="12" customHeight="1">
      <c r="A27" s="33" t="s">
        <v>76</v>
      </c>
      <c r="B27" s="21" t="s">
        <v>98</v>
      </c>
      <c r="C27" s="34" t="s">
        <v>62</v>
      </c>
      <c r="D27" s="36">
        <f t="shared" si="4"/>
        <v>0</v>
      </c>
      <c r="E27" s="102">
        <v>16.68</v>
      </c>
      <c r="F27" s="35">
        <f t="shared" si="5"/>
        <v>0</v>
      </c>
      <c r="G27" s="36"/>
      <c r="H27" s="36">
        <f t="shared" si="2"/>
        <v>100</v>
      </c>
      <c r="I27" s="35">
        <f t="shared" si="3"/>
        <v>0</v>
      </c>
      <c r="J27" s="150"/>
      <c r="K27" s="151"/>
    </row>
    <row r="28" spans="1:12" ht="12" customHeight="1">
      <c r="A28" s="33" t="s">
        <v>91</v>
      </c>
      <c r="B28" s="21" t="s">
        <v>99</v>
      </c>
      <c r="C28" s="34" t="s">
        <v>62</v>
      </c>
      <c r="D28" s="36">
        <f t="shared" si="4"/>
        <v>0</v>
      </c>
      <c r="E28" s="102">
        <v>17.36</v>
      </c>
      <c r="F28" s="35">
        <f t="shared" si="5"/>
        <v>0</v>
      </c>
      <c r="G28" s="36"/>
      <c r="H28" s="36">
        <f t="shared" si="2"/>
        <v>100</v>
      </c>
      <c r="I28" s="35">
        <f t="shared" si="3"/>
        <v>0</v>
      </c>
      <c r="J28" s="150"/>
      <c r="K28" s="151"/>
    </row>
    <row r="29" spans="1:12" ht="12" customHeight="1">
      <c r="A29" s="33" t="s">
        <v>103</v>
      </c>
      <c r="B29" s="21" t="s">
        <v>100</v>
      </c>
      <c r="C29" s="34" t="s">
        <v>62</v>
      </c>
      <c r="D29" s="36">
        <f t="shared" si="4"/>
        <v>0</v>
      </c>
      <c r="E29" s="102">
        <v>14.47</v>
      </c>
      <c r="F29" s="35">
        <f t="shared" si="5"/>
        <v>0</v>
      </c>
      <c r="G29" s="36"/>
      <c r="H29" s="36">
        <f t="shared" si="2"/>
        <v>100</v>
      </c>
      <c r="I29" s="35">
        <f t="shared" si="3"/>
        <v>0</v>
      </c>
      <c r="J29" s="150"/>
      <c r="K29" s="151"/>
    </row>
    <row r="30" spans="1:12" ht="12" customHeight="1">
      <c r="A30" s="33" t="s">
        <v>104</v>
      </c>
      <c r="B30" s="21" t="s">
        <v>101</v>
      </c>
      <c r="C30" s="34" t="s">
        <v>62</v>
      </c>
      <c r="D30" s="36">
        <f t="shared" si="4"/>
        <v>165</v>
      </c>
      <c r="E30" s="102">
        <v>11.72</v>
      </c>
      <c r="F30" s="35">
        <f t="shared" si="5"/>
        <v>1933.8</v>
      </c>
      <c r="G30" s="36">
        <v>80</v>
      </c>
      <c r="H30" s="36">
        <f t="shared" si="2"/>
        <v>20</v>
      </c>
      <c r="I30" s="35">
        <f t="shared" si="3"/>
        <v>386.76</v>
      </c>
      <c r="J30" s="150"/>
      <c r="K30" s="151"/>
    </row>
    <row r="31" spans="1:12" ht="12" customHeight="1">
      <c r="A31" s="33" t="s">
        <v>105</v>
      </c>
      <c r="B31" s="21" t="s">
        <v>102</v>
      </c>
      <c r="C31" s="34" t="s">
        <v>62</v>
      </c>
      <c r="D31" s="36">
        <f t="shared" si="4"/>
        <v>0</v>
      </c>
      <c r="E31" s="102">
        <v>19.920000000000002</v>
      </c>
      <c r="F31" s="35">
        <f t="shared" si="5"/>
        <v>0</v>
      </c>
      <c r="G31" s="36"/>
      <c r="H31" s="36">
        <f t="shared" si="2"/>
        <v>100</v>
      </c>
      <c r="I31" s="35">
        <f t="shared" si="3"/>
        <v>0</v>
      </c>
      <c r="J31" s="150"/>
      <c r="K31" s="151"/>
    </row>
    <row r="32" spans="1:12" ht="12" customHeight="1">
      <c r="A32" s="33" t="s">
        <v>106</v>
      </c>
      <c r="B32" s="21" t="s">
        <v>71</v>
      </c>
      <c r="C32" s="34" t="s">
        <v>63</v>
      </c>
      <c r="D32" s="36"/>
      <c r="E32" s="23">
        <v>2.46</v>
      </c>
      <c r="F32" s="35">
        <f>ROUND(D32*E32,2)</f>
        <v>0</v>
      </c>
      <c r="G32" s="36"/>
      <c r="H32" s="36">
        <f t="shared" si="2"/>
        <v>100</v>
      </c>
      <c r="I32" s="35">
        <f t="shared" si="3"/>
        <v>0</v>
      </c>
      <c r="J32" s="150"/>
      <c r="K32" s="151"/>
    </row>
    <row r="33" spans="1:11" ht="12" customHeight="1">
      <c r="A33" s="33" t="s">
        <v>107</v>
      </c>
      <c r="B33" s="21" t="s">
        <v>22</v>
      </c>
      <c r="C33" s="34" t="s">
        <v>64</v>
      </c>
      <c r="D33" s="36"/>
      <c r="E33" s="23">
        <v>6.36</v>
      </c>
      <c r="F33" s="35">
        <f t="shared" si="1"/>
        <v>0</v>
      </c>
      <c r="G33" s="36"/>
      <c r="H33" s="36">
        <f t="shared" si="2"/>
        <v>100</v>
      </c>
      <c r="I33" s="35">
        <f t="shared" si="3"/>
        <v>0</v>
      </c>
      <c r="J33" s="150"/>
      <c r="K33" s="151"/>
    </row>
    <row r="34" spans="1:11" ht="12" customHeight="1">
      <c r="A34" s="33" t="s">
        <v>108</v>
      </c>
      <c r="B34" s="21" t="s">
        <v>92</v>
      </c>
      <c r="C34" s="34" t="s">
        <v>63</v>
      </c>
      <c r="D34" s="36"/>
      <c r="E34" s="23">
        <v>1.96</v>
      </c>
      <c r="F34" s="35">
        <f t="shared" si="1"/>
        <v>0</v>
      </c>
      <c r="G34" s="36"/>
      <c r="H34" s="36">
        <f t="shared" si="2"/>
        <v>100</v>
      </c>
      <c r="I34" s="35">
        <f t="shared" si="3"/>
        <v>0</v>
      </c>
      <c r="J34" s="160"/>
      <c r="K34" s="161"/>
    </row>
    <row r="35" spans="1:11" ht="12" customHeight="1">
      <c r="A35" s="33" t="s">
        <v>109</v>
      </c>
      <c r="B35" s="21" t="s">
        <v>77</v>
      </c>
      <c r="C35" s="34" t="s">
        <v>62</v>
      </c>
      <c r="D35" s="36"/>
      <c r="E35" s="22">
        <f>ROUND(28.33*0.3,2)</f>
        <v>8.5</v>
      </c>
      <c r="F35" s="35">
        <f t="shared" si="1"/>
        <v>0</v>
      </c>
      <c r="G35" s="36"/>
      <c r="H35" s="36">
        <f t="shared" si="2"/>
        <v>100</v>
      </c>
      <c r="I35" s="35">
        <f t="shared" si="3"/>
        <v>0</v>
      </c>
      <c r="J35" s="150"/>
      <c r="K35" s="151"/>
    </row>
    <row r="36" spans="1:11" ht="12.75" customHeight="1">
      <c r="A36" s="20"/>
      <c r="B36" s="152" t="s">
        <v>23</v>
      </c>
      <c r="C36" s="153"/>
      <c r="D36" s="153"/>
      <c r="E36" s="154"/>
      <c r="F36" s="37">
        <f>SUM(F18:F35)</f>
        <v>2283.6</v>
      </c>
      <c r="G36" s="62"/>
      <c r="H36" s="23"/>
      <c r="I36" s="37">
        <f>SUM(I18:I35)</f>
        <v>456.71999999999997</v>
      </c>
      <c r="J36" s="150"/>
      <c r="K36" s="151"/>
    </row>
    <row r="37" spans="1:11" ht="12.75" customHeight="1">
      <c r="A37" s="75" t="s">
        <v>48</v>
      </c>
      <c r="B37" s="76" t="s">
        <v>65</v>
      </c>
      <c r="C37" s="78"/>
      <c r="D37" s="78"/>
      <c r="E37" s="78"/>
      <c r="F37" s="79"/>
      <c r="G37" s="78"/>
      <c r="H37" s="78"/>
      <c r="I37" s="79"/>
      <c r="J37" s="80"/>
      <c r="K37" s="81"/>
    </row>
    <row r="38" spans="1:11" ht="12" customHeight="1">
      <c r="A38" s="33" t="s">
        <v>24</v>
      </c>
      <c r="B38" s="56" t="s">
        <v>78</v>
      </c>
      <c r="C38" s="57"/>
      <c r="D38" s="58"/>
      <c r="E38" s="60"/>
      <c r="F38" s="39">
        <v>0</v>
      </c>
      <c r="G38" s="27"/>
      <c r="H38" s="61"/>
      <c r="I38" s="35">
        <v>0</v>
      </c>
      <c r="J38" s="150"/>
      <c r="K38" s="151"/>
    </row>
    <row r="39" spans="1:11" ht="12" customHeight="1">
      <c r="A39" s="33" t="s">
        <v>25</v>
      </c>
      <c r="B39" s="56" t="s">
        <v>79</v>
      </c>
      <c r="C39" s="57"/>
      <c r="D39" s="59"/>
      <c r="E39" s="23"/>
      <c r="F39" s="35">
        <v>0</v>
      </c>
      <c r="G39" s="27"/>
      <c r="H39" s="61"/>
      <c r="I39" s="35">
        <v>0</v>
      </c>
      <c r="J39" s="150"/>
      <c r="K39" s="151"/>
    </row>
    <row r="40" spans="1:11" ht="12.75" customHeight="1">
      <c r="A40" s="20"/>
      <c r="B40" s="152" t="s">
        <v>26</v>
      </c>
      <c r="C40" s="153"/>
      <c r="D40" s="153"/>
      <c r="E40" s="154"/>
      <c r="F40" s="37">
        <f>SUM(F38:F39)</f>
        <v>0</v>
      </c>
      <c r="G40" s="62"/>
      <c r="H40" s="23"/>
      <c r="I40" s="40">
        <f>SUM(I38:I39)</f>
        <v>0</v>
      </c>
      <c r="J40" s="150"/>
      <c r="K40" s="151"/>
    </row>
    <row r="41" spans="1:11" ht="12.75" customHeight="1">
      <c r="A41" s="75" t="s">
        <v>50</v>
      </c>
      <c r="B41" s="76" t="s">
        <v>93</v>
      </c>
      <c r="C41" s="82"/>
      <c r="D41" s="82"/>
      <c r="E41" s="82"/>
      <c r="F41" s="83"/>
      <c r="G41" s="82"/>
      <c r="H41" s="82"/>
      <c r="I41" s="83"/>
      <c r="J41" s="84"/>
      <c r="K41" s="85"/>
    </row>
    <row r="42" spans="1:11" ht="12.75" customHeight="1">
      <c r="A42" s="20"/>
      <c r="B42" s="152" t="s">
        <v>27</v>
      </c>
      <c r="C42" s="153"/>
      <c r="D42" s="153"/>
      <c r="E42" s="154"/>
      <c r="F42" s="37">
        <v>0</v>
      </c>
      <c r="G42" s="62"/>
      <c r="H42" s="23"/>
      <c r="I42" s="37">
        <f>F42</f>
        <v>0</v>
      </c>
      <c r="J42" s="150"/>
      <c r="K42" s="151"/>
    </row>
    <row r="43" spans="1:11" ht="12.75" customHeight="1">
      <c r="A43" s="75" t="s">
        <v>49</v>
      </c>
      <c r="B43" s="76" t="s">
        <v>94</v>
      </c>
      <c r="C43" s="84"/>
      <c r="D43" s="84"/>
      <c r="E43" s="78"/>
      <c r="F43" s="86"/>
      <c r="G43" s="80"/>
      <c r="H43" s="80"/>
      <c r="I43" s="86"/>
      <c r="J43" s="80"/>
      <c r="K43" s="81"/>
    </row>
    <row r="44" spans="1:11" ht="12.75" customHeight="1">
      <c r="A44" s="20"/>
      <c r="B44" s="152" t="s">
        <v>29</v>
      </c>
      <c r="C44" s="153"/>
      <c r="D44" s="153"/>
      <c r="E44" s="154"/>
      <c r="F44" s="37">
        <v>0</v>
      </c>
      <c r="G44" s="62"/>
      <c r="H44" s="23"/>
      <c r="I44" s="37">
        <f>F44</f>
        <v>0</v>
      </c>
      <c r="J44" s="150"/>
      <c r="K44" s="151"/>
    </row>
    <row r="45" spans="1:11" ht="12.75" customHeight="1">
      <c r="A45" s="75" t="s">
        <v>51</v>
      </c>
      <c r="B45" s="76" t="s">
        <v>95</v>
      </c>
      <c r="C45" s="84"/>
      <c r="D45" s="84"/>
      <c r="E45" s="78"/>
      <c r="F45" s="86"/>
      <c r="G45" s="80"/>
      <c r="H45" s="80"/>
      <c r="I45" s="86"/>
      <c r="J45" s="80"/>
      <c r="K45" s="81"/>
    </row>
    <row r="46" spans="1:11" ht="12.75" customHeight="1">
      <c r="A46" s="20"/>
      <c r="B46" s="152" t="s">
        <v>30</v>
      </c>
      <c r="C46" s="153"/>
      <c r="D46" s="153"/>
      <c r="E46" s="154"/>
      <c r="F46" s="37">
        <v>0</v>
      </c>
      <c r="G46" s="62"/>
      <c r="H46" s="23"/>
      <c r="I46" s="37">
        <f>F46</f>
        <v>0</v>
      </c>
      <c r="J46" s="150"/>
      <c r="K46" s="151"/>
    </row>
    <row r="47" spans="1:11" ht="12.75" customHeight="1">
      <c r="A47" s="75" t="s">
        <v>52</v>
      </c>
      <c r="B47" s="76" t="s">
        <v>66</v>
      </c>
      <c r="C47" s="87"/>
      <c r="D47" s="80"/>
      <c r="E47" s="80"/>
      <c r="F47" s="86"/>
      <c r="G47" s="80"/>
      <c r="H47" s="80"/>
      <c r="I47" s="86"/>
      <c r="J47" s="80"/>
      <c r="K47" s="81"/>
    </row>
    <row r="48" spans="1:11" ht="12" customHeight="1">
      <c r="A48" s="33" t="s">
        <v>31</v>
      </c>
      <c r="B48" s="21" t="s">
        <v>32</v>
      </c>
      <c r="C48" s="38" t="s">
        <v>28</v>
      </c>
      <c r="D48" s="36"/>
      <c r="E48" s="35">
        <v>3355.33</v>
      </c>
      <c r="F48" s="35">
        <f>D48*E48</f>
        <v>0</v>
      </c>
      <c r="G48" s="36"/>
      <c r="H48" s="36">
        <f>100-G48</f>
        <v>100</v>
      </c>
      <c r="I48" s="35">
        <f>ROUND(F48*H48/100,2)</f>
        <v>0</v>
      </c>
      <c r="J48" s="150"/>
      <c r="K48" s="151"/>
    </row>
    <row r="49" spans="1:11" ht="12.75" customHeight="1">
      <c r="A49" s="20"/>
      <c r="B49" s="152" t="s">
        <v>38</v>
      </c>
      <c r="C49" s="153"/>
      <c r="D49" s="153"/>
      <c r="E49" s="154"/>
      <c r="F49" s="37">
        <f>F48</f>
        <v>0</v>
      </c>
      <c r="G49" s="62"/>
      <c r="H49" s="23"/>
      <c r="I49" s="37">
        <f>I48</f>
        <v>0</v>
      </c>
      <c r="J49" s="150"/>
      <c r="K49" s="151"/>
    </row>
    <row r="50" spans="1:11" ht="12.75" customHeight="1">
      <c r="A50" s="75" t="s">
        <v>53</v>
      </c>
      <c r="B50" s="76" t="s">
        <v>67</v>
      </c>
      <c r="C50" s="87"/>
      <c r="D50" s="80"/>
      <c r="E50" s="80"/>
      <c r="F50" s="86"/>
      <c r="G50" s="80"/>
      <c r="H50" s="80"/>
      <c r="I50" s="86"/>
      <c r="J50" s="80"/>
      <c r="K50" s="81"/>
    </row>
    <row r="51" spans="1:11" ht="12" customHeight="1">
      <c r="A51" s="33" t="s">
        <v>34</v>
      </c>
      <c r="B51" s="21" t="s">
        <v>35</v>
      </c>
      <c r="C51" s="38" t="s">
        <v>28</v>
      </c>
      <c r="D51" s="36"/>
      <c r="E51" s="35">
        <v>5150.3500000000004</v>
      </c>
      <c r="F51" s="35">
        <f>D51*E51</f>
        <v>0</v>
      </c>
      <c r="G51" s="36"/>
      <c r="H51" s="36">
        <f>100-G51</f>
        <v>100</v>
      </c>
      <c r="I51" s="35">
        <f>ROUND(F51*H51/100,2)</f>
        <v>0</v>
      </c>
      <c r="J51" s="150"/>
      <c r="K51" s="151"/>
    </row>
    <row r="52" spans="1:11" ht="12.75" customHeight="1" thickBot="1">
      <c r="A52" s="41"/>
      <c r="B52" s="155" t="s">
        <v>33</v>
      </c>
      <c r="C52" s="156"/>
      <c r="D52" s="156"/>
      <c r="E52" s="157"/>
      <c r="F52" s="42">
        <f>F51</f>
        <v>0</v>
      </c>
      <c r="G52" s="64"/>
      <c r="H52" s="65"/>
      <c r="I52" s="42">
        <f>I51</f>
        <v>0</v>
      </c>
      <c r="J52" s="158"/>
      <c r="K52" s="159"/>
    </row>
    <row r="53" spans="1:11" ht="22.5" customHeight="1" thickBot="1">
      <c r="A53" s="63"/>
      <c r="B53" s="66"/>
      <c r="C53" s="144" t="s">
        <v>142</v>
      </c>
      <c r="D53" s="144"/>
      <c r="E53" s="144"/>
      <c r="F53" s="88">
        <f>ROUND((F36+F40+F42+F44+F46+F49+F52),0)</f>
        <v>2284</v>
      </c>
      <c r="G53" s="145" t="s">
        <v>143</v>
      </c>
      <c r="H53" s="146"/>
      <c r="I53" s="89">
        <f>ROUND((I36+I40+I42+I44+I46+I49+I52),0)</f>
        <v>457</v>
      </c>
      <c r="J53" s="147"/>
      <c r="K53" s="148"/>
    </row>
    <row r="54" spans="1:11" ht="4.5" customHeight="1">
      <c r="A54" s="43"/>
      <c r="B54" s="44"/>
      <c r="C54" s="45"/>
    </row>
    <row r="55" spans="1:11" ht="12.75" customHeight="1">
      <c r="B55" s="55"/>
    </row>
    <row r="56" spans="1:11" ht="12.75" customHeight="1">
      <c r="B56" s="186"/>
      <c r="C56" s="186"/>
      <c r="D56" s="186"/>
      <c r="E56" s="186"/>
      <c r="F56" s="186"/>
      <c r="G56" s="186"/>
      <c r="H56" s="186"/>
      <c r="I56" s="186"/>
      <c r="J56" s="186"/>
      <c r="K56" s="186"/>
    </row>
    <row r="65" spans="2:11" s="46" customFormat="1" ht="12.75" customHeight="1">
      <c r="B65" s="47"/>
      <c r="C65" s="48"/>
      <c r="D65" s="4"/>
      <c r="E65" s="4"/>
      <c r="F65" s="4"/>
      <c r="G65" s="4"/>
      <c r="H65" s="4"/>
      <c r="I65" s="4"/>
      <c r="J65" s="4"/>
      <c r="K65" s="4"/>
    </row>
    <row r="66" spans="2:11" s="46" customFormat="1" ht="12.75" customHeight="1">
      <c r="B66" s="47"/>
      <c r="C66" s="48"/>
      <c r="D66" s="4"/>
      <c r="E66" s="4"/>
      <c r="F66" s="4"/>
      <c r="G66" s="4"/>
      <c r="H66" s="4"/>
      <c r="I66" s="4"/>
      <c r="J66" s="4"/>
      <c r="K66" s="4"/>
    </row>
    <row r="67" spans="2:11" s="46" customFormat="1" ht="12.75" customHeight="1">
      <c r="B67" s="47"/>
      <c r="C67" s="48"/>
      <c r="D67" s="4"/>
      <c r="E67" s="4"/>
      <c r="F67" s="4"/>
      <c r="G67" s="4"/>
      <c r="H67" s="4"/>
      <c r="I67" s="4"/>
      <c r="J67" s="4"/>
      <c r="K67" s="4"/>
    </row>
    <row r="68" spans="2:11" s="46" customFormat="1" ht="12.75" customHeight="1">
      <c r="B68" s="47"/>
      <c r="C68" s="48"/>
      <c r="D68" s="4"/>
      <c r="E68" s="4"/>
      <c r="F68" s="4"/>
      <c r="G68" s="4"/>
      <c r="H68" s="4"/>
      <c r="I68" s="4"/>
      <c r="J68" s="4"/>
      <c r="K68" s="4"/>
    </row>
    <row r="69" spans="2:11" s="46" customFormat="1" ht="12.75" customHeight="1">
      <c r="B69" s="47"/>
      <c r="C69" s="48"/>
      <c r="D69" s="4"/>
      <c r="E69" s="4"/>
      <c r="F69" s="4"/>
      <c r="G69" s="4"/>
      <c r="H69" s="4"/>
      <c r="I69" s="4"/>
      <c r="J69" s="4"/>
      <c r="K69" s="4"/>
    </row>
    <row r="70" spans="2:11" s="46" customFormat="1" ht="12.75" customHeight="1">
      <c r="B70" s="47"/>
      <c r="C70" s="48"/>
      <c r="D70" s="4"/>
      <c r="E70" s="4"/>
      <c r="F70" s="4"/>
      <c r="G70" s="4"/>
      <c r="H70" s="4"/>
      <c r="I70" s="4"/>
      <c r="J70" s="4"/>
      <c r="K70" s="4"/>
    </row>
    <row r="71" spans="2:11" s="46" customFormat="1" ht="12.75" customHeight="1">
      <c r="B71" s="47"/>
      <c r="C71" s="48"/>
      <c r="D71" s="4"/>
      <c r="E71" s="4"/>
      <c r="F71" s="4"/>
      <c r="G71" s="4"/>
      <c r="H71" s="4"/>
      <c r="I71" s="4"/>
      <c r="J71" s="4"/>
      <c r="K71" s="4"/>
    </row>
    <row r="72" spans="2:11" s="46" customFormat="1" ht="12.75" customHeight="1">
      <c r="B72" s="47"/>
      <c r="C72" s="48"/>
      <c r="D72" s="4"/>
      <c r="E72" s="4"/>
      <c r="F72" s="4"/>
      <c r="G72" s="4"/>
      <c r="H72" s="4"/>
      <c r="I72" s="4"/>
      <c r="J72" s="4"/>
      <c r="K72" s="4"/>
    </row>
    <row r="73" spans="2:11" s="46" customFormat="1" ht="12.75" customHeight="1">
      <c r="B73" s="47"/>
      <c r="C73" s="48"/>
      <c r="D73" s="4"/>
      <c r="E73" s="4"/>
      <c r="F73" s="4"/>
      <c r="G73" s="4"/>
      <c r="H73" s="4"/>
      <c r="I73" s="4"/>
      <c r="J73" s="4"/>
      <c r="K73" s="4"/>
    </row>
    <row r="74" spans="2:11" s="46" customFormat="1" ht="12.75" customHeight="1">
      <c r="B74" s="47"/>
      <c r="C74" s="48"/>
      <c r="D74" s="4"/>
      <c r="E74" s="4"/>
      <c r="F74" s="4"/>
      <c r="G74" s="4"/>
      <c r="H74" s="4"/>
      <c r="I74" s="4"/>
      <c r="J74" s="4"/>
      <c r="K74" s="4"/>
    </row>
    <row r="75" spans="2:11" s="46" customFormat="1" ht="12.75" customHeight="1">
      <c r="B75" s="47"/>
      <c r="C75" s="48"/>
      <c r="D75" s="4"/>
      <c r="E75" s="4"/>
      <c r="F75" s="4"/>
      <c r="G75" s="4"/>
      <c r="H75" s="4"/>
      <c r="I75" s="4"/>
      <c r="J75" s="4"/>
      <c r="K75" s="4"/>
    </row>
    <row r="76" spans="2:11" s="46" customFormat="1" ht="12.75" customHeight="1">
      <c r="B76" s="47"/>
      <c r="C76" s="48"/>
      <c r="D76" s="4"/>
      <c r="E76" s="4"/>
      <c r="F76" s="4"/>
      <c r="G76" s="4"/>
      <c r="H76" s="4"/>
      <c r="I76" s="4"/>
      <c r="J76" s="4"/>
      <c r="K76" s="4"/>
    </row>
    <row r="77" spans="2:11" s="46" customFormat="1" ht="12.75" customHeight="1">
      <c r="B77" s="47"/>
      <c r="C77" s="48"/>
      <c r="D77" s="4"/>
      <c r="E77" s="4"/>
      <c r="F77" s="4"/>
      <c r="G77" s="4"/>
      <c r="H77" s="4"/>
      <c r="I77" s="4"/>
      <c r="J77" s="4"/>
      <c r="K77" s="4"/>
    </row>
    <row r="78" spans="2:11" s="46" customFormat="1" ht="12.75" customHeight="1">
      <c r="B78" s="47"/>
      <c r="C78" s="48"/>
      <c r="D78" s="4"/>
      <c r="E78" s="4"/>
      <c r="F78" s="4"/>
      <c r="G78" s="4"/>
      <c r="H78" s="4"/>
      <c r="I78" s="4"/>
      <c r="J78" s="4"/>
      <c r="K78" s="4"/>
    </row>
    <row r="79" spans="2:11" s="46" customFormat="1" ht="12.75" customHeight="1">
      <c r="B79" s="47"/>
      <c r="C79" s="48"/>
      <c r="D79" s="4"/>
      <c r="E79" s="4"/>
      <c r="F79" s="4"/>
      <c r="G79" s="4"/>
      <c r="H79" s="4"/>
      <c r="I79" s="4"/>
      <c r="J79" s="4"/>
      <c r="K79" s="4"/>
    </row>
    <row r="80" spans="2:11" s="46" customFormat="1" ht="12.75" customHeight="1">
      <c r="B80" s="47"/>
      <c r="C80" s="48"/>
      <c r="D80" s="4"/>
      <c r="E80" s="4"/>
      <c r="F80" s="4"/>
      <c r="G80" s="4"/>
      <c r="H80" s="4"/>
      <c r="I80" s="4"/>
      <c r="J80" s="4"/>
      <c r="K80" s="4"/>
    </row>
    <row r="81" spans="2:11" s="46" customFormat="1" ht="12.75" customHeight="1">
      <c r="B81" s="47"/>
      <c r="C81" s="48"/>
      <c r="D81" s="4"/>
      <c r="E81" s="4"/>
      <c r="F81" s="4"/>
      <c r="G81" s="4"/>
      <c r="H81" s="4"/>
      <c r="I81" s="4"/>
      <c r="J81" s="4"/>
      <c r="K81" s="4"/>
    </row>
    <row r="82" spans="2:11" s="46" customFormat="1" ht="12.75" customHeight="1">
      <c r="B82" s="47"/>
      <c r="C82" s="48"/>
      <c r="D82" s="4"/>
      <c r="E82" s="4"/>
      <c r="F82" s="4"/>
      <c r="G82" s="4"/>
      <c r="H82" s="4"/>
      <c r="I82" s="4"/>
      <c r="J82" s="4"/>
      <c r="K82" s="4"/>
    </row>
    <row r="83" spans="2:11" s="46" customFormat="1" ht="12.75" customHeight="1">
      <c r="B83" s="47"/>
      <c r="C83" s="48"/>
      <c r="D83" s="4"/>
      <c r="E83" s="4"/>
      <c r="F83" s="4"/>
      <c r="G83" s="4"/>
      <c r="H83" s="4"/>
      <c r="I83" s="4"/>
      <c r="J83" s="4"/>
      <c r="K83" s="4"/>
    </row>
    <row r="84" spans="2:11" s="46" customFormat="1" ht="12.75" customHeight="1">
      <c r="B84" s="47"/>
      <c r="C84" s="48"/>
      <c r="D84" s="4"/>
      <c r="E84" s="4"/>
      <c r="F84" s="4"/>
      <c r="G84" s="4"/>
      <c r="H84" s="4"/>
      <c r="I84" s="4"/>
      <c r="J84" s="4"/>
      <c r="K84" s="4"/>
    </row>
    <row r="85" spans="2:11" s="46" customFormat="1" ht="12.75" customHeight="1">
      <c r="B85" s="47"/>
      <c r="C85" s="48"/>
      <c r="D85" s="4"/>
      <c r="E85" s="4"/>
      <c r="F85" s="4"/>
      <c r="G85" s="4"/>
      <c r="H85" s="4"/>
      <c r="I85" s="4"/>
      <c r="J85" s="4"/>
      <c r="K85" s="4"/>
    </row>
    <row r="86" spans="2:11" s="46" customFormat="1" ht="12.75" customHeight="1">
      <c r="B86" s="47"/>
      <c r="C86" s="48"/>
      <c r="D86" s="4"/>
      <c r="E86" s="4"/>
      <c r="F86" s="4"/>
      <c r="G86" s="4"/>
      <c r="H86" s="4"/>
      <c r="I86" s="4"/>
      <c r="J86" s="4"/>
      <c r="K86" s="4"/>
    </row>
    <row r="87" spans="2:11" s="46" customFormat="1" ht="12.75" customHeight="1">
      <c r="B87" s="47"/>
      <c r="C87" s="48"/>
      <c r="D87" s="4"/>
      <c r="E87" s="4"/>
      <c r="F87" s="4"/>
      <c r="G87" s="4"/>
      <c r="H87" s="4"/>
      <c r="I87" s="4"/>
      <c r="J87" s="4"/>
      <c r="K87" s="4"/>
    </row>
    <row r="88" spans="2:11" s="46" customFormat="1" ht="12.75" customHeight="1">
      <c r="B88" s="47"/>
      <c r="C88" s="48"/>
      <c r="D88" s="4"/>
      <c r="E88" s="4"/>
      <c r="F88" s="4"/>
      <c r="G88" s="4"/>
      <c r="H88" s="4"/>
      <c r="I88" s="4"/>
      <c r="J88" s="4"/>
      <c r="K88" s="4"/>
    </row>
    <row r="89" spans="2:11" s="46" customFormat="1" ht="12.75" customHeight="1">
      <c r="B89" s="47"/>
      <c r="C89" s="48"/>
      <c r="D89" s="4"/>
      <c r="E89" s="4"/>
      <c r="F89" s="4"/>
      <c r="G89" s="4"/>
      <c r="H89" s="4"/>
      <c r="I89" s="4"/>
      <c r="J89" s="4"/>
      <c r="K89" s="4"/>
    </row>
    <row r="90" spans="2:11" s="46" customFormat="1" ht="12.75" customHeight="1">
      <c r="B90" s="47"/>
      <c r="C90" s="48"/>
      <c r="D90" s="4"/>
      <c r="E90" s="4"/>
      <c r="F90" s="4"/>
      <c r="G90" s="4"/>
      <c r="H90" s="4"/>
      <c r="I90" s="4"/>
      <c r="J90" s="4"/>
      <c r="K90" s="4"/>
    </row>
    <row r="91" spans="2:11" s="46" customFormat="1" ht="12.75" customHeight="1">
      <c r="B91" s="47"/>
      <c r="C91" s="48"/>
      <c r="D91" s="4"/>
      <c r="E91" s="4"/>
      <c r="F91" s="4"/>
      <c r="G91" s="4"/>
      <c r="H91" s="4"/>
      <c r="I91" s="4"/>
      <c r="J91" s="4"/>
      <c r="K91" s="4"/>
    </row>
    <row r="92" spans="2:11" s="46" customFormat="1" ht="12.75" customHeight="1">
      <c r="B92" s="47"/>
      <c r="C92" s="48"/>
      <c r="D92" s="4"/>
      <c r="E92" s="4"/>
      <c r="F92" s="4"/>
      <c r="G92" s="4"/>
      <c r="H92" s="4"/>
      <c r="I92" s="4"/>
      <c r="J92" s="4"/>
      <c r="K92" s="4"/>
    </row>
    <row r="93" spans="2:11" s="46" customFormat="1" ht="12.75" customHeight="1">
      <c r="B93" s="47"/>
      <c r="C93" s="48"/>
      <c r="D93" s="4"/>
      <c r="E93" s="4"/>
      <c r="F93" s="4"/>
      <c r="G93" s="4"/>
      <c r="H93" s="4"/>
      <c r="I93" s="4"/>
      <c r="J93" s="4"/>
      <c r="K93" s="4"/>
    </row>
    <row r="94" spans="2:11" s="46" customFormat="1" ht="12.75" customHeight="1">
      <c r="B94" s="47"/>
      <c r="C94" s="48"/>
      <c r="D94" s="4"/>
      <c r="E94" s="4"/>
      <c r="F94" s="4"/>
      <c r="G94" s="4"/>
      <c r="H94" s="4"/>
      <c r="I94" s="4"/>
      <c r="J94" s="4"/>
      <c r="K94" s="4"/>
    </row>
    <row r="95" spans="2:11" s="46" customFormat="1" ht="12.75" customHeight="1">
      <c r="B95" s="47"/>
      <c r="C95" s="48"/>
      <c r="D95" s="4"/>
      <c r="E95" s="4"/>
      <c r="F95" s="4"/>
      <c r="G95" s="4"/>
      <c r="H95" s="4"/>
      <c r="I95" s="4"/>
      <c r="J95" s="4"/>
      <c r="K95" s="4"/>
    </row>
    <row r="96" spans="2:11" s="46" customFormat="1" ht="12.75" customHeight="1">
      <c r="B96" s="47"/>
      <c r="C96" s="48"/>
      <c r="D96" s="4"/>
      <c r="E96" s="4"/>
      <c r="F96" s="4"/>
      <c r="G96" s="4"/>
      <c r="H96" s="4"/>
      <c r="I96" s="4"/>
      <c r="J96" s="4"/>
      <c r="K96" s="4"/>
    </row>
    <row r="97" spans="2:11" s="46" customFormat="1" ht="12.75" customHeight="1">
      <c r="B97" s="47"/>
      <c r="C97" s="48"/>
      <c r="D97" s="4"/>
      <c r="E97" s="4"/>
      <c r="F97" s="4"/>
      <c r="G97" s="4"/>
      <c r="H97" s="4"/>
      <c r="I97" s="4"/>
      <c r="J97" s="4"/>
      <c r="K97" s="4"/>
    </row>
    <row r="98" spans="2:11" s="46" customFormat="1" ht="12.75" customHeight="1">
      <c r="B98" s="47"/>
      <c r="C98" s="48"/>
      <c r="D98" s="4"/>
      <c r="E98" s="4"/>
      <c r="F98" s="4"/>
      <c r="G98" s="4"/>
      <c r="H98" s="4"/>
      <c r="I98" s="4"/>
      <c r="J98" s="4"/>
      <c r="K98" s="4"/>
    </row>
    <row r="99" spans="2:11" s="46" customFormat="1" ht="12.75" customHeight="1">
      <c r="B99" s="47"/>
      <c r="C99" s="48"/>
      <c r="D99" s="4"/>
      <c r="E99" s="4"/>
      <c r="F99" s="4"/>
      <c r="G99" s="4"/>
      <c r="H99" s="4"/>
      <c r="I99" s="4"/>
      <c r="J99" s="4"/>
      <c r="K99" s="4"/>
    </row>
    <row r="100" spans="2:11" s="46" customFormat="1" ht="12.75" customHeight="1">
      <c r="B100" s="47"/>
      <c r="C100" s="48"/>
      <c r="D100" s="4"/>
      <c r="E100" s="4"/>
      <c r="F100" s="4"/>
      <c r="G100" s="4"/>
      <c r="H100" s="4"/>
      <c r="I100" s="4"/>
      <c r="J100" s="4"/>
      <c r="K100" s="4"/>
    </row>
    <row r="101" spans="2:11" s="46" customFormat="1" ht="12.75" customHeight="1">
      <c r="B101" s="47"/>
      <c r="C101" s="48"/>
      <c r="D101" s="4"/>
      <c r="E101" s="4"/>
      <c r="F101" s="4"/>
      <c r="G101" s="4"/>
      <c r="H101" s="4"/>
      <c r="I101" s="4"/>
      <c r="J101" s="4"/>
      <c r="K101" s="4"/>
    </row>
    <row r="102" spans="2:11" s="46" customFormat="1" ht="12.75" customHeight="1">
      <c r="B102" s="47"/>
      <c r="C102" s="48"/>
      <c r="D102" s="4"/>
      <c r="E102" s="4"/>
      <c r="F102" s="4"/>
      <c r="G102" s="4"/>
      <c r="H102" s="4"/>
      <c r="I102" s="4"/>
      <c r="J102" s="4"/>
      <c r="K102" s="4"/>
    </row>
    <row r="103" spans="2:11" s="46" customFormat="1" ht="12.75" customHeight="1">
      <c r="B103" s="47"/>
      <c r="C103" s="48"/>
      <c r="D103" s="4"/>
      <c r="E103" s="4"/>
      <c r="F103" s="4"/>
      <c r="G103" s="4"/>
      <c r="H103" s="4"/>
      <c r="I103" s="4"/>
      <c r="J103" s="4"/>
      <c r="K103" s="4"/>
    </row>
    <row r="104" spans="2:11" s="46" customFormat="1" ht="12.75" customHeight="1">
      <c r="B104" s="47"/>
      <c r="C104" s="48"/>
      <c r="D104" s="4"/>
      <c r="E104" s="4"/>
      <c r="F104" s="4"/>
      <c r="G104" s="4"/>
      <c r="H104" s="4"/>
      <c r="I104" s="4"/>
      <c r="J104" s="4"/>
      <c r="K104" s="4"/>
    </row>
    <row r="105" spans="2:11" s="46" customFormat="1" ht="12.75" customHeight="1">
      <c r="B105" s="47"/>
      <c r="C105" s="48"/>
      <c r="D105" s="4"/>
      <c r="E105" s="4"/>
      <c r="F105" s="4"/>
      <c r="G105" s="4"/>
      <c r="H105" s="4"/>
      <c r="I105" s="4"/>
      <c r="J105" s="4"/>
      <c r="K105" s="4"/>
    </row>
    <row r="106" spans="2:11" s="46" customFormat="1" ht="12.75" customHeight="1">
      <c r="B106" s="47"/>
      <c r="C106" s="48"/>
      <c r="D106" s="4"/>
      <c r="E106" s="4"/>
      <c r="F106" s="4"/>
      <c r="G106" s="4"/>
      <c r="H106" s="4"/>
      <c r="I106" s="4"/>
      <c r="J106" s="4"/>
      <c r="K106" s="4"/>
    </row>
    <row r="107" spans="2:11" s="46" customFormat="1" ht="12.75" customHeight="1">
      <c r="B107" s="47"/>
      <c r="C107" s="48"/>
      <c r="D107" s="4"/>
      <c r="E107" s="4"/>
      <c r="F107" s="4"/>
      <c r="G107" s="4"/>
      <c r="H107" s="4"/>
      <c r="I107" s="4"/>
      <c r="J107" s="4"/>
      <c r="K107" s="4"/>
    </row>
    <row r="108" spans="2:11" s="46" customFormat="1" ht="12.75" customHeight="1">
      <c r="B108" s="47"/>
      <c r="C108" s="48"/>
      <c r="D108" s="4"/>
      <c r="E108" s="4"/>
      <c r="F108" s="4"/>
      <c r="G108" s="4"/>
      <c r="H108" s="4"/>
      <c r="I108" s="4"/>
      <c r="J108" s="4"/>
      <c r="K108" s="4"/>
    </row>
    <row r="109" spans="2:11" s="46" customFormat="1" ht="12.75" customHeight="1">
      <c r="B109" s="47"/>
      <c r="C109" s="48"/>
      <c r="D109" s="4"/>
      <c r="E109" s="4"/>
      <c r="F109" s="4"/>
      <c r="G109" s="4"/>
      <c r="H109" s="4"/>
      <c r="I109" s="4"/>
      <c r="J109" s="4"/>
      <c r="K109" s="4"/>
    </row>
    <row r="110" spans="2:11" s="46" customFormat="1" ht="12.75" customHeight="1">
      <c r="B110" s="47"/>
      <c r="C110" s="48"/>
      <c r="D110" s="4"/>
      <c r="E110" s="4"/>
      <c r="F110" s="4"/>
      <c r="G110" s="4"/>
      <c r="H110" s="4"/>
      <c r="I110" s="4"/>
      <c r="J110" s="4"/>
      <c r="K110" s="4"/>
    </row>
    <row r="111" spans="2:11" s="46" customFormat="1" ht="12.75" customHeight="1">
      <c r="B111" s="47"/>
      <c r="C111" s="48"/>
      <c r="D111" s="4"/>
      <c r="E111" s="4"/>
      <c r="F111" s="4"/>
      <c r="G111" s="4"/>
      <c r="H111" s="4"/>
      <c r="I111" s="4"/>
      <c r="J111" s="4"/>
      <c r="K111" s="4"/>
    </row>
    <row r="112" spans="2:11" s="46" customFormat="1" ht="12.75" customHeight="1">
      <c r="B112" s="47"/>
      <c r="C112" s="48"/>
      <c r="D112" s="4"/>
      <c r="E112" s="4"/>
      <c r="F112" s="4"/>
      <c r="G112" s="4"/>
      <c r="H112" s="4"/>
      <c r="I112" s="4"/>
      <c r="J112" s="4"/>
      <c r="K112" s="4"/>
    </row>
    <row r="113" spans="2:11" s="46" customFormat="1" ht="12.75" customHeight="1">
      <c r="B113" s="47"/>
      <c r="C113" s="48"/>
      <c r="D113" s="4"/>
      <c r="E113" s="4"/>
      <c r="F113" s="4"/>
      <c r="G113" s="4"/>
      <c r="H113" s="4"/>
      <c r="I113" s="4"/>
      <c r="J113" s="4"/>
      <c r="K113" s="4"/>
    </row>
    <row r="114" spans="2:11" s="46" customFormat="1" ht="12.75" customHeight="1">
      <c r="B114" s="47"/>
      <c r="C114" s="48"/>
      <c r="D114" s="4"/>
      <c r="E114" s="4"/>
      <c r="F114" s="4"/>
      <c r="G114" s="4"/>
      <c r="H114" s="4"/>
      <c r="I114" s="4"/>
      <c r="J114" s="4"/>
      <c r="K114" s="4"/>
    </row>
    <row r="115" spans="2:11" s="46" customFormat="1" ht="12.75" customHeight="1">
      <c r="B115" s="47"/>
      <c r="C115" s="48"/>
      <c r="D115" s="4"/>
      <c r="E115" s="4"/>
      <c r="F115" s="4"/>
      <c r="G115" s="4"/>
      <c r="H115" s="4"/>
      <c r="I115" s="4"/>
      <c r="J115" s="4"/>
      <c r="K115" s="4"/>
    </row>
    <row r="116" spans="2:11" s="46" customFormat="1" ht="12.75" customHeight="1">
      <c r="B116" s="47"/>
      <c r="C116" s="48"/>
      <c r="D116" s="4"/>
      <c r="E116" s="4"/>
      <c r="F116" s="4"/>
      <c r="G116" s="4"/>
      <c r="H116" s="4"/>
      <c r="I116" s="4"/>
      <c r="J116" s="4"/>
      <c r="K116" s="4"/>
    </row>
    <row r="117" spans="2:11" s="46" customFormat="1" ht="12.75" customHeight="1">
      <c r="B117" s="47"/>
      <c r="C117" s="48"/>
      <c r="D117" s="4"/>
      <c r="E117" s="4"/>
      <c r="F117" s="4"/>
      <c r="G117" s="4"/>
      <c r="H117" s="4"/>
      <c r="I117" s="4"/>
      <c r="J117" s="4"/>
      <c r="K117" s="4"/>
    </row>
    <row r="118" spans="2:11" s="46" customFormat="1" ht="12.75" customHeight="1">
      <c r="B118" s="47"/>
      <c r="C118" s="48"/>
      <c r="D118" s="4"/>
      <c r="E118" s="4"/>
      <c r="F118" s="4"/>
      <c r="G118" s="4"/>
      <c r="H118" s="4"/>
      <c r="I118" s="4"/>
      <c r="J118" s="4"/>
      <c r="K118" s="4"/>
    </row>
    <row r="119" spans="2:11" s="46" customFormat="1" ht="12.75" customHeight="1">
      <c r="B119" s="47"/>
      <c r="C119" s="48"/>
      <c r="D119" s="4"/>
      <c r="E119" s="4"/>
      <c r="F119" s="4"/>
      <c r="G119" s="4"/>
      <c r="H119" s="4"/>
      <c r="I119" s="4"/>
      <c r="J119" s="4"/>
      <c r="K119" s="4"/>
    </row>
    <row r="120" spans="2:11" s="46" customFormat="1" ht="12.75" customHeight="1">
      <c r="B120" s="47"/>
      <c r="C120" s="48"/>
      <c r="D120" s="4"/>
      <c r="E120" s="4"/>
      <c r="F120" s="4"/>
      <c r="G120" s="4"/>
      <c r="H120" s="4"/>
      <c r="I120" s="4"/>
      <c r="J120" s="4"/>
      <c r="K120" s="4"/>
    </row>
    <row r="121" spans="2:11" s="46" customFormat="1" ht="12.75" customHeight="1">
      <c r="B121" s="47"/>
      <c r="C121" s="48"/>
      <c r="D121" s="4"/>
      <c r="E121" s="4"/>
      <c r="F121" s="4"/>
      <c r="G121" s="4"/>
      <c r="H121" s="4"/>
      <c r="I121" s="4"/>
      <c r="J121" s="4"/>
      <c r="K121" s="4"/>
    </row>
    <row r="122" spans="2:11" s="46" customFormat="1" ht="12.75" customHeight="1">
      <c r="B122" s="47"/>
      <c r="C122" s="48"/>
      <c r="D122" s="4"/>
      <c r="E122" s="4"/>
      <c r="F122" s="4"/>
      <c r="G122" s="4"/>
      <c r="H122" s="4"/>
      <c r="I122" s="4"/>
      <c r="J122" s="4"/>
      <c r="K122" s="4"/>
    </row>
    <row r="123" spans="2:11" s="46" customFormat="1" ht="12.75" customHeight="1">
      <c r="B123" s="47"/>
      <c r="C123" s="48"/>
      <c r="D123" s="4"/>
      <c r="E123" s="4"/>
      <c r="F123" s="4"/>
      <c r="G123" s="4"/>
      <c r="H123" s="4"/>
      <c r="I123" s="4"/>
      <c r="J123" s="4"/>
      <c r="K123" s="4"/>
    </row>
  </sheetData>
  <mergeCells count="54">
    <mergeCell ref="J16:K16"/>
    <mergeCell ref="C1:F1"/>
    <mergeCell ref="J2:K2"/>
    <mergeCell ref="J4:K4"/>
    <mergeCell ref="F5:H5"/>
    <mergeCell ref="D6:E6"/>
    <mergeCell ref="F6:G6"/>
    <mergeCell ref="H6:I6"/>
    <mergeCell ref="D7:E7"/>
    <mergeCell ref="F7:G7"/>
    <mergeCell ref="H7:I7"/>
    <mergeCell ref="A14:J14"/>
    <mergeCell ref="E15:F15"/>
    <mergeCell ref="J28:K2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B40:E40"/>
    <mergeCell ref="J40:K40"/>
    <mergeCell ref="J29:K29"/>
    <mergeCell ref="J30:K30"/>
    <mergeCell ref="J31:K31"/>
    <mergeCell ref="J32:K32"/>
    <mergeCell ref="J33:K33"/>
    <mergeCell ref="J34:K34"/>
    <mergeCell ref="J35:K35"/>
    <mergeCell ref="B36:E36"/>
    <mergeCell ref="J36:K36"/>
    <mergeCell ref="J38:K38"/>
    <mergeCell ref="J39:K39"/>
    <mergeCell ref="B42:E42"/>
    <mergeCell ref="J42:K42"/>
    <mergeCell ref="B44:E44"/>
    <mergeCell ref="J44:K44"/>
    <mergeCell ref="B46:E46"/>
    <mergeCell ref="J46:K46"/>
    <mergeCell ref="C53:E53"/>
    <mergeCell ref="G53:H53"/>
    <mergeCell ref="J53:K53"/>
    <mergeCell ref="B56:K56"/>
    <mergeCell ref="J48:K48"/>
    <mergeCell ref="B49:E49"/>
    <mergeCell ref="J49:K49"/>
    <mergeCell ref="J51:K51"/>
    <mergeCell ref="B52:E52"/>
    <mergeCell ref="J52:K52"/>
  </mergeCells>
  <conditionalFormatting sqref="D25:D31">
    <cfRule type="cellIs" dxfId="39" priority="2" operator="equal">
      <formula>0</formula>
    </cfRule>
  </conditionalFormatting>
  <conditionalFormatting sqref="D10:K13">
    <cfRule type="cellIs" dxfId="38" priority="3" operator="equal">
      <formula>0</formula>
    </cfRule>
  </conditionalFormatting>
  <conditionalFormatting sqref="H18:H51">
    <cfRule type="cellIs" dxfId="37" priority="4" operator="equal">
      <formula>100</formula>
    </cfRule>
  </conditionalFormatting>
  <conditionalFormatting sqref="J8">
    <cfRule type="cellIs" dxfId="36" priority="5" operator="notEqual">
      <formula>$D$8</formula>
    </cfRule>
  </conditionalFormatting>
  <conditionalFormatting sqref="M1">
    <cfRule type="cellIs" dxfId="35" priority="1" operator="equal">
      <formula>"Nomales, ja nav bortu!"</formula>
    </cfRule>
  </conditionalFormatting>
  <pageMargins left="0.43307086614173229" right="0.31496062992125984" top="0.74803149606299213" bottom="0.74803149606299213" header="0.31496062992125984" footer="0.31496062992125984"/>
  <pageSetup paperSize="9" fitToHeight="3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30627-1FED-4675-A7AF-1D06B78C26ED}">
  <dimension ref="A1:V123"/>
  <sheetViews>
    <sheetView showGridLines="0" zoomScale="115" zoomScaleNormal="115" workbookViewId="0">
      <selection activeCell="A4" sqref="A4"/>
    </sheetView>
  </sheetViews>
  <sheetFormatPr defaultRowHeight="12.75" customHeight="1"/>
  <cols>
    <col min="1" max="1" width="5" style="46" customWidth="1"/>
    <col min="2" max="2" width="19.5703125" style="47" customWidth="1"/>
    <col min="3" max="3" width="6.42578125" style="48" customWidth="1"/>
    <col min="4" max="4" width="8.5703125" style="4" customWidth="1"/>
    <col min="5" max="5" width="7.42578125" style="4" customWidth="1"/>
    <col min="6" max="6" width="9.140625" style="4"/>
    <col min="7" max="7" width="7.42578125" style="4" customWidth="1"/>
    <col min="8" max="8" width="8.5703125" style="4" customWidth="1"/>
    <col min="9" max="9" width="9.140625" style="4" customWidth="1"/>
    <col min="10" max="10" width="8.42578125" style="4" customWidth="1"/>
    <col min="11" max="11" width="7" style="4" customWidth="1"/>
    <col min="12" max="12" width="4.5703125" style="4" customWidth="1"/>
    <col min="13" max="14" width="9.140625" style="4"/>
    <col min="15" max="15" width="4.85546875" style="4" customWidth="1"/>
    <col min="16" max="16" width="7.85546875" style="4" customWidth="1"/>
    <col min="17" max="17" width="5" style="4" customWidth="1"/>
    <col min="18" max="18" width="7.85546875" style="4" customWidth="1"/>
    <col min="19" max="19" width="4.85546875" style="4" customWidth="1"/>
    <col min="20" max="20" width="7.7109375" style="4" customWidth="1"/>
    <col min="21" max="21" width="4.85546875" style="4" customWidth="1"/>
    <col min="22" max="22" width="7.7109375" style="4" customWidth="1"/>
    <col min="23" max="16384" width="9.140625" style="4"/>
  </cols>
  <sheetData>
    <row r="1" spans="1:22" ht="12.75" customHeight="1">
      <c r="A1" s="2"/>
      <c r="B1" s="3" t="s">
        <v>140</v>
      </c>
      <c r="C1" s="166" t="s">
        <v>158</v>
      </c>
      <c r="D1" s="166"/>
      <c r="E1" s="166"/>
      <c r="F1" s="166"/>
      <c r="G1" s="2"/>
      <c r="H1" s="2"/>
      <c r="I1" s="2"/>
      <c r="J1" s="2"/>
      <c r="K1" s="103">
        <f>J2</f>
        <v>22981</v>
      </c>
      <c r="M1" s="135" t="str">
        <f>IF(K10&lt;&gt;0,"Nomales, ja nav bortu!","")</f>
        <v/>
      </c>
    </row>
    <row r="2" spans="1:22" ht="12.75" customHeight="1">
      <c r="A2" s="5"/>
      <c r="B2" s="3" t="s">
        <v>141</v>
      </c>
      <c r="C2" s="71" t="s">
        <v>159</v>
      </c>
      <c r="D2" s="72"/>
      <c r="E2" s="72"/>
      <c r="F2" s="6"/>
      <c r="G2" s="2"/>
      <c r="H2" s="7"/>
      <c r="I2" s="8" t="s">
        <v>55</v>
      </c>
      <c r="J2" s="167">
        <f>I53</f>
        <v>22981</v>
      </c>
      <c r="K2" s="167"/>
    </row>
    <row r="3" spans="1:22" ht="6" customHeight="1" thickBot="1">
      <c r="A3" s="9"/>
      <c r="B3" s="5"/>
      <c r="C3" s="10"/>
      <c r="D3" s="11"/>
      <c r="E3" s="11"/>
      <c r="F3" s="11"/>
      <c r="G3" s="11"/>
      <c r="H3" s="11"/>
      <c r="I3" s="11"/>
      <c r="J3" s="11"/>
    </row>
    <row r="4" spans="1:22" ht="12.75" customHeight="1">
      <c r="A4" s="92">
        <v>1</v>
      </c>
      <c r="B4" s="93" t="s">
        <v>0</v>
      </c>
      <c r="C4" s="90"/>
      <c r="D4" s="90"/>
      <c r="E4" s="90"/>
      <c r="F4" s="90"/>
      <c r="G4" s="90"/>
      <c r="H4" s="90"/>
      <c r="I4" s="91"/>
      <c r="J4" s="168" t="s">
        <v>1</v>
      </c>
      <c r="K4" s="169"/>
      <c r="M4" s="104" t="s">
        <v>110</v>
      </c>
      <c r="N4" s="130">
        <f>I53</f>
        <v>22981</v>
      </c>
      <c r="O4" s="104" t="s">
        <v>119</v>
      </c>
      <c r="P4" s="130">
        <f>I38</f>
        <v>0</v>
      </c>
      <c r="Q4" s="104" t="s">
        <v>120</v>
      </c>
      <c r="R4" s="130">
        <f>I44</f>
        <v>0</v>
      </c>
      <c r="S4" s="104" t="s">
        <v>121</v>
      </c>
      <c r="T4" s="130">
        <f>I42</f>
        <v>6636</v>
      </c>
      <c r="U4" s="4" t="s">
        <v>122</v>
      </c>
      <c r="V4" s="130">
        <f>I46</f>
        <v>0</v>
      </c>
    </row>
    <row r="5" spans="1:22" ht="12.75" customHeight="1" thickBot="1">
      <c r="A5" s="12" t="s">
        <v>42</v>
      </c>
      <c r="B5" s="69" t="s">
        <v>82</v>
      </c>
      <c r="C5" s="13">
        <v>0.154</v>
      </c>
      <c r="D5" s="14" t="s">
        <v>2</v>
      </c>
      <c r="E5" s="13"/>
      <c r="F5" s="170" t="s">
        <v>80</v>
      </c>
      <c r="G5" s="171"/>
      <c r="H5" s="171"/>
      <c r="I5" s="74">
        <f>J8</f>
        <v>0.113</v>
      </c>
      <c r="J5" s="15" t="s">
        <v>46</v>
      </c>
      <c r="K5" s="16" t="s">
        <v>60</v>
      </c>
    </row>
    <row r="6" spans="1:22" ht="12" customHeight="1" thickTop="1">
      <c r="A6" s="17" t="s">
        <v>41</v>
      </c>
      <c r="B6" s="18" t="s">
        <v>39</v>
      </c>
      <c r="C6" s="19"/>
      <c r="D6" s="172">
        <v>80520021729</v>
      </c>
      <c r="E6" s="173"/>
      <c r="F6" s="174"/>
      <c r="G6" s="175"/>
      <c r="H6" s="175"/>
      <c r="I6" s="176"/>
      <c r="J6" s="94"/>
      <c r="K6" s="95"/>
    </row>
    <row r="7" spans="1:22" ht="12" customHeight="1">
      <c r="A7" s="20" t="s">
        <v>43</v>
      </c>
      <c r="B7" s="21" t="s">
        <v>36</v>
      </c>
      <c r="C7" s="19"/>
      <c r="D7" s="177">
        <v>80520021729</v>
      </c>
      <c r="E7" s="178"/>
      <c r="F7" s="179"/>
      <c r="G7" s="180"/>
      <c r="H7" s="180"/>
      <c r="I7" s="181"/>
      <c r="J7" s="96"/>
      <c r="K7" s="97"/>
      <c r="L7" s="49"/>
      <c r="M7" s="1"/>
      <c r="N7" s="1"/>
      <c r="O7" s="1"/>
    </row>
    <row r="8" spans="1:22" ht="12" customHeight="1">
      <c r="A8" s="20" t="s">
        <v>44</v>
      </c>
      <c r="B8" s="21" t="s">
        <v>81</v>
      </c>
      <c r="C8" s="22" t="s">
        <v>2</v>
      </c>
      <c r="D8" s="26">
        <f>SUM(D10:D13)</f>
        <v>0.113</v>
      </c>
      <c r="E8" s="23"/>
      <c r="F8" s="52"/>
      <c r="G8" s="67"/>
      <c r="H8" s="67"/>
      <c r="I8" s="53"/>
      <c r="J8" s="132">
        <f>SUM(J10:J13)</f>
        <v>0.113</v>
      </c>
      <c r="K8" s="98">
        <f>SUM(K10:K13)</f>
        <v>452</v>
      </c>
    </row>
    <row r="9" spans="1:22" ht="12" customHeight="1">
      <c r="A9" s="20" t="s">
        <v>45</v>
      </c>
      <c r="B9" s="21" t="s">
        <v>40</v>
      </c>
      <c r="C9" s="24"/>
      <c r="D9" s="25" t="s">
        <v>46</v>
      </c>
      <c r="E9" s="26" t="s">
        <v>60</v>
      </c>
      <c r="F9" s="52"/>
      <c r="G9" s="67"/>
      <c r="H9" s="67"/>
      <c r="I9" s="53"/>
      <c r="J9" s="133"/>
      <c r="K9" s="136"/>
    </row>
    <row r="10" spans="1:22" ht="12" customHeight="1">
      <c r="A10" s="20"/>
      <c r="B10" s="21"/>
      <c r="C10" s="50" t="s">
        <v>69</v>
      </c>
      <c r="D10" s="24"/>
      <c r="E10" s="27">
        <f>D18+D19+D20+D24</f>
        <v>0</v>
      </c>
      <c r="F10" s="52"/>
      <c r="G10" s="67"/>
      <c r="H10" s="67"/>
      <c r="I10" s="53"/>
      <c r="J10" s="134">
        <f>D10</f>
        <v>0</v>
      </c>
      <c r="K10" s="70">
        <f t="shared" ref="J10:K13" si="0">E10</f>
        <v>0</v>
      </c>
    </row>
    <row r="11" spans="1:22" ht="12" customHeight="1">
      <c r="A11" s="20"/>
      <c r="B11" s="21"/>
      <c r="C11" s="50" t="s">
        <v>72</v>
      </c>
      <c r="D11" s="131">
        <v>0.113</v>
      </c>
      <c r="E11" s="27">
        <f>D21</f>
        <v>452</v>
      </c>
      <c r="F11" s="52"/>
      <c r="G11" s="67"/>
      <c r="H11" s="67"/>
      <c r="I11" s="53"/>
      <c r="J11" s="134">
        <f t="shared" si="0"/>
        <v>0.113</v>
      </c>
      <c r="K11" s="70">
        <f t="shared" si="0"/>
        <v>452</v>
      </c>
    </row>
    <row r="12" spans="1:22" ht="12" customHeight="1">
      <c r="A12" s="20"/>
      <c r="B12" s="21"/>
      <c r="C12" s="50" t="s">
        <v>3</v>
      </c>
      <c r="D12" s="131"/>
      <c r="E12" s="28">
        <f>D22+D23</f>
        <v>0</v>
      </c>
      <c r="F12" s="52"/>
      <c r="G12" s="67"/>
      <c r="H12" s="67"/>
      <c r="I12" s="53"/>
      <c r="J12" s="134">
        <f t="shared" si="0"/>
        <v>0</v>
      </c>
      <c r="K12" s="70">
        <f t="shared" si="0"/>
        <v>0</v>
      </c>
    </row>
    <row r="13" spans="1:22" ht="12" customHeight="1" thickBot="1">
      <c r="A13" s="20"/>
      <c r="B13" s="21"/>
      <c r="C13" s="51" t="s">
        <v>37</v>
      </c>
      <c r="D13" s="131"/>
      <c r="E13" s="28">
        <f>D32</f>
        <v>0</v>
      </c>
      <c r="F13" s="52"/>
      <c r="G13" s="67"/>
      <c r="H13" s="68"/>
      <c r="I13" s="54"/>
      <c r="J13" s="134">
        <f t="shared" si="0"/>
        <v>0</v>
      </c>
      <c r="K13" s="70">
        <f t="shared" si="0"/>
        <v>0</v>
      </c>
    </row>
    <row r="14" spans="1:22" ht="4.5" customHeight="1" thickBot="1">
      <c r="A14" s="182"/>
      <c r="B14" s="183"/>
      <c r="C14" s="183"/>
      <c r="D14" s="183"/>
      <c r="E14" s="183"/>
      <c r="F14" s="183"/>
      <c r="G14" s="183"/>
      <c r="H14" s="183"/>
      <c r="I14" s="183"/>
      <c r="J14" s="183"/>
      <c r="K14" s="29"/>
    </row>
    <row r="15" spans="1:22" ht="12.75" customHeight="1">
      <c r="A15" s="92">
        <v>2</v>
      </c>
      <c r="B15" s="90" t="s">
        <v>68</v>
      </c>
      <c r="C15" s="90"/>
      <c r="D15" s="90"/>
      <c r="E15" s="184">
        <f>D7</f>
        <v>80520021729</v>
      </c>
      <c r="F15" s="185"/>
      <c r="G15" s="90"/>
      <c r="H15" s="90"/>
      <c r="I15" s="90"/>
      <c r="J15" s="90"/>
      <c r="K15" s="91"/>
    </row>
    <row r="16" spans="1:22" ht="22.5" customHeight="1">
      <c r="A16" s="30" t="s">
        <v>4</v>
      </c>
      <c r="B16" s="73" t="s">
        <v>5</v>
      </c>
      <c r="C16" s="73" t="s">
        <v>54</v>
      </c>
      <c r="D16" s="31" t="s">
        <v>6</v>
      </c>
      <c r="E16" s="32" t="s">
        <v>57</v>
      </c>
      <c r="F16" s="32" t="s">
        <v>58</v>
      </c>
      <c r="G16" s="32" t="s">
        <v>59</v>
      </c>
      <c r="H16" s="32" t="s">
        <v>56</v>
      </c>
      <c r="I16" s="32" t="s">
        <v>7</v>
      </c>
      <c r="J16" s="164" t="s">
        <v>8</v>
      </c>
      <c r="K16" s="165"/>
    </row>
    <row r="17" spans="1:12" ht="12.75" customHeight="1">
      <c r="A17" s="75" t="s">
        <v>47</v>
      </c>
      <c r="B17" s="76" t="s">
        <v>61</v>
      </c>
      <c r="C17" s="77"/>
      <c r="D17" s="78"/>
      <c r="E17" s="78"/>
      <c r="F17" s="78"/>
      <c r="G17" s="78"/>
      <c r="H17" s="78"/>
      <c r="I17" s="78"/>
      <c r="J17" s="162"/>
      <c r="K17" s="163"/>
    </row>
    <row r="18" spans="1:12" ht="12" customHeight="1">
      <c r="A18" s="33" t="s">
        <v>9</v>
      </c>
      <c r="B18" s="21" t="s">
        <v>10</v>
      </c>
      <c r="C18" s="34" t="s">
        <v>62</v>
      </c>
      <c r="D18" s="36"/>
      <c r="E18" s="100">
        <v>26.17</v>
      </c>
      <c r="F18" s="35">
        <f t="shared" ref="F18:F35" si="1">ROUND(D18*E18,2)</f>
        <v>0</v>
      </c>
      <c r="G18" s="36"/>
      <c r="H18" s="36">
        <f t="shared" ref="H18:H35" si="2">100-G18</f>
        <v>100</v>
      </c>
      <c r="I18" s="35">
        <f>ROUND(F18*H18/100,2)</f>
        <v>0</v>
      </c>
      <c r="J18" s="150"/>
      <c r="K18" s="151"/>
      <c r="L18" s="99"/>
    </row>
    <row r="19" spans="1:12" ht="12" customHeight="1">
      <c r="A19" s="33" t="s">
        <v>11</v>
      </c>
      <c r="B19" s="21" t="s">
        <v>12</v>
      </c>
      <c r="C19" s="34" t="s">
        <v>62</v>
      </c>
      <c r="D19" s="36"/>
      <c r="E19" s="100">
        <v>14.74</v>
      </c>
      <c r="F19" s="35">
        <f t="shared" si="1"/>
        <v>0</v>
      </c>
      <c r="G19" s="36"/>
      <c r="H19" s="36">
        <f t="shared" si="2"/>
        <v>100</v>
      </c>
      <c r="I19" s="35">
        <f t="shared" ref="I19:I35" si="3">ROUND(F19*H19/100,2)</f>
        <v>0</v>
      </c>
      <c r="J19" s="150"/>
      <c r="K19" s="151"/>
      <c r="L19" s="99"/>
    </row>
    <row r="20" spans="1:12" ht="12" customHeight="1">
      <c r="A20" s="33" t="s">
        <v>13</v>
      </c>
      <c r="B20" s="21" t="s">
        <v>14</v>
      </c>
      <c r="C20" s="34" t="s">
        <v>62</v>
      </c>
      <c r="D20" s="36"/>
      <c r="E20" s="100">
        <v>8.91</v>
      </c>
      <c r="F20" s="35">
        <f>ROUND(D20*E20,2)</f>
        <v>0</v>
      </c>
      <c r="G20" s="36"/>
      <c r="H20" s="36">
        <f t="shared" si="2"/>
        <v>100</v>
      </c>
      <c r="I20" s="35">
        <f t="shared" si="3"/>
        <v>0</v>
      </c>
      <c r="J20" s="150"/>
      <c r="K20" s="151"/>
      <c r="L20" s="99"/>
    </row>
    <row r="21" spans="1:12" ht="12" customHeight="1">
      <c r="A21" s="33" t="s">
        <v>15</v>
      </c>
      <c r="B21" s="21" t="s">
        <v>16</v>
      </c>
      <c r="C21" s="34" t="s">
        <v>62</v>
      </c>
      <c r="D21" s="36">
        <v>452</v>
      </c>
      <c r="E21" s="101">
        <v>22.82</v>
      </c>
      <c r="F21" s="35">
        <f>ROUND(D21*E21,2)</f>
        <v>10314.64</v>
      </c>
      <c r="G21" s="36">
        <v>10</v>
      </c>
      <c r="H21" s="36">
        <f t="shared" si="2"/>
        <v>90</v>
      </c>
      <c r="I21" s="35">
        <f t="shared" si="3"/>
        <v>9283.18</v>
      </c>
      <c r="J21" s="150"/>
      <c r="K21" s="151"/>
      <c r="L21" s="99"/>
    </row>
    <row r="22" spans="1:12" ht="12" customHeight="1">
      <c r="A22" s="33" t="s">
        <v>17</v>
      </c>
      <c r="B22" s="21" t="s">
        <v>18</v>
      </c>
      <c r="C22" s="34" t="s">
        <v>62</v>
      </c>
      <c r="D22" s="36"/>
      <c r="E22" s="100">
        <v>5.3</v>
      </c>
      <c r="F22" s="35">
        <f t="shared" si="1"/>
        <v>0</v>
      </c>
      <c r="G22" s="36"/>
      <c r="H22" s="36">
        <f t="shared" si="2"/>
        <v>100</v>
      </c>
      <c r="I22" s="35">
        <f t="shared" si="3"/>
        <v>0</v>
      </c>
      <c r="J22" s="150"/>
      <c r="K22" s="151"/>
      <c r="L22" s="99"/>
    </row>
    <row r="23" spans="1:12" ht="12" customHeight="1">
      <c r="A23" s="33" t="s">
        <v>19</v>
      </c>
      <c r="B23" s="21" t="s">
        <v>73</v>
      </c>
      <c r="C23" s="34" t="s">
        <v>62</v>
      </c>
      <c r="D23" s="36"/>
      <c r="E23" s="100">
        <v>2.12</v>
      </c>
      <c r="F23" s="35">
        <f>ROUND(D23*E23,2)</f>
        <v>0</v>
      </c>
      <c r="G23" s="36"/>
      <c r="H23" s="36">
        <f t="shared" si="2"/>
        <v>100</v>
      </c>
      <c r="I23" s="35">
        <f t="shared" si="3"/>
        <v>0</v>
      </c>
      <c r="J23" s="150"/>
      <c r="K23" s="151"/>
      <c r="L23" s="99"/>
    </row>
    <row r="24" spans="1:12" ht="12" customHeight="1">
      <c r="A24" s="33" t="s">
        <v>20</v>
      </c>
      <c r="B24" s="21" t="s">
        <v>74</v>
      </c>
      <c r="C24" s="34" t="s">
        <v>62</v>
      </c>
      <c r="D24" s="36"/>
      <c r="E24" s="102">
        <v>4.32</v>
      </c>
      <c r="F24" s="35">
        <f>ROUND(D24*E24,2)</f>
        <v>0</v>
      </c>
      <c r="G24" s="36"/>
      <c r="H24" s="36">
        <f t="shared" si="2"/>
        <v>100</v>
      </c>
      <c r="I24" s="35">
        <f t="shared" si="3"/>
        <v>0</v>
      </c>
      <c r="J24" s="150"/>
      <c r="K24" s="151"/>
      <c r="L24" s="99"/>
    </row>
    <row r="25" spans="1:12" ht="12" customHeight="1">
      <c r="A25" s="33" t="s">
        <v>21</v>
      </c>
      <c r="B25" s="21" t="s">
        <v>96</v>
      </c>
      <c r="C25" s="34" t="s">
        <v>62</v>
      </c>
      <c r="D25" s="36">
        <f t="shared" ref="D25:D31" si="4">D18</f>
        <v>0</v>
      </c>
      <c r="E25" s="102">
        <v>28.34</v>
      </c>
      <c r="F25" s="35">
        <f t="shared" ref="F25:F31" si="5">ROUND(D25*E25,2)</f>
        <v>0</v>
      </c>
      <c r="G25" s="36"/>
      <c r="H25" s="36">
        <f t="shared" si="2"/>
        <v>100</v>
      </c>
      <c r="I25" s="35">
        <f t="shared" si="3"/>
        <v>0</v>
      </c>
      <c r="J25" s="150"/>
      <c r="K25" s="151"/>
      <c r="L25" s="99"/>
    </row>
    <row r="26" spans="1:12" ht="12" customHeight="1">
      <c r="A26" s="33" t="s">
        <v>75</v>
      </c>
      <c r="B26" s="21" t="s">
        <v>97</v>
      </c>
      <c r="C26" s="34" t="s">
        <v>62</v>
      </c>
      <c r="D26" s="36">
        <f t="shared" si="4"/>
        <v>0</v>
      </c>
      <c r="E26" s="102">
        <v>16.13</v>
      </c>
      <c r="F26" s="35">
        <f t="shared" si="5"/>
        <v>0</v>
      </c>
      <c r="G26" s="36"/>
      <c r="H26" s="36">
        <f t="shared" si="2"/>
        <v>100</v>
      </c>
      <c r="I26" s="35">
        <f t="shared" si="3"/>
        <v>0</v>
      </c>
      <c r="J26" s="150"/>
      <c r="K26" s="151"/>
    </row>
    <row r="27" spans="1:12" ht="12" customHeight="1">
      <c r="A27" s="33" t="s">
        <v>76</v>
      </c>
      <c r="B27" s="21" t="s">
        <v>98</v>
      </c>
      <c r="C27" s="34" t="s">
        <v>62</v>
      </c>
      <c r="D27" s="36">
        <f t="shared" si="4"/>
        <v>0</v>
      </c>
      <c r="E27" s="102">
        <v>16.68</v>
      </c>
      <c r="F27" s="35">
        <f t="shared" si="5"/>
        <v>0</v>
      </c>
      <c r="G27" s="36"/>
      <c r="H27" s="36">
        <f t="shared" si="2"/>
        <v>100</v>
      </c>
      <c r="I27" s="35">
        <f t="shared" si="3"/>
        <v>0</v>
      </c>
      <c r="J27" s="150"/>
      <c r="K27" s="151"/>
    </row>
    <row r="28" spans="1:12" ht="12" customHeight="1">
      <c r="A28" s="33" t="s">
        <v>91</v>
      </c>
      <c r="B28" s="21" t="s">
        <v>99</v>
      </c>
      <c r="C28" s="34" t="s">
        <v>62</v>
      </c>
      <c r="D28" s="36">
        <f t="shared" si="4"/>
        <v>452</v>
      </c>
      <c r="E28" s="102">
        <v>17.36</v>
      </c>
      <c r="F28" s="35">
        <f t="shared" si="5"/>
        <v>7846.72</v>
      </c>
      <c r="G28" s="36">
        <v>10</v>
      </c>
      <c r="H28" s="36">
        <f t="shared" si="2"/>
        <v>90</v>
      </c>
      <c r="I28" s="35">
        <f t="shared" si="3"/>
        <v>7062.05</v>
      </c>
      <c r="J28" s="150"/>
      <c r="K28" s="151"/>
    </row>
    <row r="29" spans="1:12" ht="12" customHeight="1">
      <c r="A29" s="33" t="s">
        <v>103</v>
      </c>
      <c r="B29" s="21" t="s">
        <v>100</v>
      </c>
      <c r="C29" s="34" t="s">
        <v>62</v>
      </c>
      <c r="D29" s="36">
        <f t="shared" si="4"/>
        <v>0</v>
      </c>
      <c r="E29" s="102">
        <v>14.47</v>
      </c>
      <c r="F29" s="35">
        <f t="shared" si="5"/>
        <v>0</v>
      </c>
      <c r="G29" s="36"/>
      <c r="H29" s="36">
        <f t="shared" si="2"/>
        <v>100</v>
      </c>
      <c r="I29" s="35">
        <f t="shared" si="3"/>
        <v>0</v>
      </c>
      <c r="J29" s="150"/>
      <c r="K29" s="151"/>
    </row>
    <row r="30" spans="1:12" ht="12" customHeight="1">
      <c r="A30" s="33" t="s">
        <v>104</v>
      </c>
      <c r="B30" s="21" t="s">
        <v>101</v>
      </c>
      <c r="C30" s="34" t="s">
        <v>62</v>
      </c>
      <c r="D30" s="36">
        <f t="shared" si="4"/>
        <v>0</v>
      </c>
      <c r="E30" s="102">
        <v>11.72</v>
      </c>
      <c r="F30" s="35">
        <f t="shared" si="5"/>
        <v>0</v>
      </c>
      <c r="G30" s="36"/>
      <c r="H30" s="36">
        <f t="shared" si="2"/>
        <v>100</v>
      </c>
      <c r="I30" s="35">
        <f t="shared" si="3"/>
        <v>0</v>
      </c>
      <c r="J30" s="150"/>
      <c r="K30" s="151"/>
    </row>
    <row r="31" spans="1:12" ht="12" customHeight="1">
      <c r="A31" s="33" t="s">
        <v>105</v>
      </c>
      <c r="B31" s="21" t="s">
        <v>102</v>
      </c>
      <c r="C31" s="34" t="s">
        <v>62</v>
      </c>
      <c r="D31" s="36">
        <f t="shared" si="4"/>
        <v>0</v>
      </c>
      <c r="E31" s="102">
        <v>19.920000000000002</v>
      </c>
      <c r="F31" s="35">
        <f t="shared" si="5"/>
        <v>0</v>
      </c>
      <c r="G31" s="36"/>
      <c r="H31" s="36">
        <f t="shared" si="2"/>
        <v>100</v>
      </c>
      <c r="I31" s="35">
        <f t="shared" si="3"/>
        <v>0</v>
      </c>
      <c r="J31" s="150"/>
      <c r="K31" s="151"/>
    </row>
    <row r="32" spans="1:12" ht="12" customHeight="1">
      <c r="A32" s="33" t="s">
        <v>106</v>
      </c>
      <c r="B32" s="21" t="s">
        <v>71</v>
      </c>
      <c r="C32" s="34" t="s">
        <v>63</v>
      </c>
      <c r="D32" s="36"/>
      <c r="E32" s="23">
        <v>2.46</v>
      </c>
      <c r="F32" s="35">
        <f>ROUND(D32*E32,2)</f>
        <v>0</v>
      </c>
      <c r="G32" s="36"/>
      <c r="H32" s="36">
        <f t="shared" si="2"/>
        <v>100</v>
      </c>
      <c r="I32" s="35">
        <f t="shared" si="3"/>
        <v>0</v>
      </c>
      <c r="J32" s="150"/>
      <c r="K32" s="151"/>
    </row>
    <row r="33" spans="1:11" ht="12" customHeight="1">
      <c r="A33" s="33" t="s">
        <v>107</v>
      </c>
      <c r="B33" s="21" t="s">
        <v>22</v>
      </c>
      <c r="C33" s="34" t="s">
        <v>64</v>
      </c>
      <c r="D33" s="36"/>
      <c r="E33" s="23">
        <v>6.36</v>
      </c>
      <c r="F33" s="35">
        <f t="shared" si="1"/>
        <v>0</v>
      </c>
      <c r="G33" s="36"/>
      <c r="H33" s="36">
        <f t="shared" si="2"/>
        <v>100</v>
      </c>
      <c r="I33" s="35">
        <f t="shared" si="3"/>
        <v>0</v>
      </c>
      <c r="J33" s="150"/>
      <c r="K33" s="151"/>
    </row>
    <row r="34" spans="1:11" ht="12" customHeight="1">
      <c r="A34" s="33" t="s">
        <v>108</v>
      </c>
      <c r="B34" s="21" t="s">
        <v>92</v>
      </c>
      <c r="C34" s="34" t="s">
        <v>63</v>
      </c>
      <c r="D34" s="36"/>
      <c r="E34" s="23">
        <v>1.96</v>
      </c>
      <c r="F34" s="35">
        <f t="shared" si="1"/>
        <v>0</v>
      </c>
      <c r="G34" s="36"/>
      <c r="H34" s="36">
        <f t="shared" si="2"/>
        <v>100</v>
      </c>
      <c r="I34" s="35">
        <f t="shared" si="3"/>
        <v>0</v>
      </c>
      <c r="J34" s="160"/>
      <c r="K34" s="161"/>
    </row>
    <row r="35" spans="1:11" ht="12" customHeight="1">
      <c r="A35" s="33" t="s">
        <v>109</v>
      </c>
      <c r="B35" s="21" t="s">
        <v>77</v>
      </c>
      <c r="C35" s="34" t="s">
        <v>62</v>
      </c>
      <c r="D35" s="36"/>
      <c r="E35" s="22">
        <f>ROUND(28.33*0.3,2)</f>
        <v>8.5</v>
      </c>
      <c r="F35" s="35">
        <f t="shared" si="1"/>
        <v>0</v>
      </c>
      <c r="G35" s="36"/>
      <c r="H35" s="36">
        <f t="shared" si="2"/>
        <v>100</v>
      </c>
      <c r="I35" s="35">
        <f t="shared" si="3"/>
        <v>0</v>
      </c>
      <c r="J35" s="150"/>
      <c r="K35" s="151"/>
    </row>
    <row r="36" spans="1:11" ht="12.75" customHeight="1">
      <c r="A36" s="20"/>
      <c r="B36" s="152" t="s">
        <v>23</v>
      </c>
      <c r="C36" s="153"/>
      <c r="D36" s="153"/>
      <c r="E36" s="154"/>
      <c r="F36" s="37">
        <f>SUM(F18:F35)</f>
        <v>18161.36</v>
      </c>
      <c r="G36" s="62"/>
      <c r="H36" s="23"/>
      <c r="I36" s="37">
        <f>SUM(I18:I35)</f>
        <v>16345.23</v>
      </c>
      <c r="J36" s="150"/>
      <c r="K36" s="151"/>
    </row>
    <row r="37" spans="1:11" ht="12.75" customHeight="1">
      <c r="A37" s="75" t="s">
        <v>48</v>
      </c>
      <c r="B37" s="76" t="s">
        <v>65</v>
      </c>
      <c r="C37" s="78"/>
      <c r="D37" s="78"/>
      <c r="E37" s="78"/>
      <c r="F37" s="79"/>
      <c r="G37" s="78"/>
      <c r="H37" s="78"/>
      <c r="I37" s="79"/>
      <c r="J37" s="80"/>
      <c r="K37" s="81"/>
    </row>
    <row r="38" spans="1:11" ht="12" customHeight="1">
      <c r="A38" s="33" t="s">
        <v>24</v>
      </c>
      <c r="B38" s="56" t="s">
        <v>78</v>
      </c>
      <c r="C38" s="57"/>
      <c r="D38" s="58"/>
      <c r="E38" s="60"/>
      <c r="F38" s="39">
        <v>0</v>
      </c>
      <c r="G38" s="27"/>
      <c r="H38" s="61"/>
      <c r="I38" s="35">
        <v>0</v>
      </c>
      <c r="J38" s="150"/>
      <c r="K38" s="151"/>
    </row>
    <row r="39" spans="1:11" ht="12" customHeight="1">
      <c r="A39" s="33" t="s">
        <v>25</v>
      </c>
      <c r="B39" s="56" t="s">
        <v>79</v>
      </c>
      <c r="C39" s="57"/>
      <c r="D39" s="59"/>
      <c r="E39" s="23"/>
      <c r="F39" s="35">
        <v>0</v>
      </c>
      <c r="G39" s="27"/>
      <c r="H39" s="61"/>
      <c r="I39" s="35">
        <v>0</v>
      </c>
      <c r="J39" s="150"/>
      <c r="K39" s="151"/>
    </row>
    <row r="40" spans="1:11" ht="12.75" customHeight="1">
      <c r="A40" s="20"/>
      <c r="B40" s="152" t="s">
        <v>26</v>
      </c>
      <c r="C40" s="153"/>
      <c r="D40" s="153"/>
      <c r="E40" s="154"/>
      <c r="F40" s="37">
        <f>SUM(F38:F39)</f>
        <v>0</v>
      </c>
      <c r="G40" s="62"/>
      <c r="H40" s="23"/>
      <c r="I40" s="40">
        <f>SUM(I38:I39)</f>
        <v>0</v>
      </c>
      <c r="J40" s="150"/>
      <c r="K40" s="151"/>
    </row>
    <row r="41" spans="1:11" ht="12.75" customHeight="1">
      <c r="A41" s="75" t="s">
        <v>50</v>
      </c>
      <c r="B41" s="76" t="s">
        <v>93</v>
      </c>
      <c r="C41" s="82"/>
      <c r="D41" s="82"/>
      <c r="E41" s="82"/>
      <c r="F41" s="83"/>
      <c r="G41" s="82"/>
      <c r="H41" s="82"/>
      <c r="I41" s="83"/>
      <c r="J41" s="84"/>
      <c r="K41" s="85"/>
    </row>
    <row r="42" spans="1:11" ht="12.75" customHeight="1">
      <c r="A42" s="20"/>
      <c r="B42" s="152" t="s">
        <v>27</v>
      </c>
      <c r="C42" s="153"/>
      <c r="D42" s="153"/>
      <c r="E42" s="154"/>
      <c r="F42" s="37">
        <v>6636</v>
      </c>
      <c r="G42" s="62"/>
      <c r="H42" s="23"/>
      <c r="I42" s="37">
        <f>F42</f>
        <v>6636</v>
      </c>
      <c r="J42" s="150"/>
      <c r="K42" s="151"/>
    </row>
    <row r="43" spans="1:11" ht="12.75" customHeight="1">
      <c r="A43" s="75" t="s">
        <v>49</v>
      </c>
      <c r="B43" s="76" t="s">
        <v>94</v>
      </c>
      <c r="C43" s="84"/>
      <c r="D43" s="84"/>
      <c r="E43" s="78"/>
      <c r="F43" s="86"/>
      <c r="G43" s="80"/>
      <c r="H43" s="80"/>
      <c r="I43" s="86"/>
      <c r="J43" s="80"/>
      <c r="K43" s="81"/>
    </row>
    <row r="44" spans="1:11" ht="12.75" customHeight="1">
      <c r="A44" s="20"/>
      <c r="B44" s="152" t="s">
        <v>29</v>
      </c>
      <c r="C44" s="153"/>
      <c r="D44" s="153"/>
      <c r="E44" s="154"/>
      <c r="F44" s="37">
        <v>0</v>
      </c>
      <c r="G44" s="62"/>
      <c r="H44" s="23"/>
      <c r="I44" s="37">
        <f>F44</f>
        <v>0</v>
      </c>
      <c r="J44" s="150"/>
      <c r="K44" s="151"/>
    </row>
    <row r="45" spans="1:11" ht="12.75" customHeight="1">
      <c r="A45" s="75" t="s">
        <v>51</v>
      </c>
      <c r="B45" s="76" t="s">
        <v>95</v>
      </c>
      <c r="C45" s="84"/>
      <c r="D45" s="84"/>
      <c r="E45" s="78"/>
      <c r="F45" s="86"/>
      <c r="G45" s="80"/>
      <c r="H45" s="80"/>
      <c r="I45" s="86"/>
      <c r="J45" s="80"/>
      <c r="K45" s="81"/>
    </row>
    <row r="46" spans="1:11" ht="12.75" customHeight="1">
      <c r="A46" s="20"/>
      <c r="B46" s="152" t="s">
        <v>30</v>
      </c>
      <c r="C46" s="153"/>
      <c r="D46" s="153"/>
      <c r="E46" s="154"/>
      <c r="F46" s="37">
        <v>0</v>
      </c>
      <c r="G46" s="62"/>
      <c r="H46" s="23"/>
      <c r="I46" s="37">
        <f>F46</f>
        <v>0</v>
      </c>
      <c r="J46" s="150"/>
      <c r="K46" s="151"/>
    </row>
    <row r="47" spans="1:11" ht="12.75" customHeight="1">
      <c r="A47" s="75" t="s">
        <v>52</v>
      </c>
      <c r="B47" s="76" t="s">
        <v>66</v>
      </c>
      <c r="C47" s="87"/>
      <c r="D47" s="80"/>
      <c r="E47" s="80"/>
      <c r="F47" s="86"/>
      <c r="G47" s="80"/>
      <c r="H47" s="80"/>
      <c r="I47" s="86"/>
      <c r="J47" s="80"/>
      <c r="K47" s="81"/>
    </row>
    <row r="48" spans="1:11" ht="12" customHeight="1">
      <c r="A48" s="33" t="s">
        <v>31</v>
      </c>
      <c r="B48" s="21" t="s">
        <v>32</v>
      </c>
      <c r="C48" s="38" t="s">
        <v>28</v>
      </c>
      <c r="D48" s="36"/>
      <c r="E48" s="35">
        <v>3355.33</v>
      </c>
      <c r="F48" s="35">
        <f>D48*E48</f>
        <v>0</v>
      </c>
      <c r="G48" s="36"/>
      <c r="H48" s="36">
        <f>100-G48</f>
        <v>100</v>
      </c>
      <c r="I48" s="35">
        <f>ROUND(F48*H48/100,2)</f>
        <v>0</v>
      </c>
      <c r="J48" s="150"/>
      <c r="K48" s="151"/>
    </row>
    <row r="49" spans="1:11" ht="12.75" customHeight="1">
      <c r="A49" s="20"/>
      <c r="B49" s="152" t="s">
        <v>38</v>
      </c>
      <c r="C49" s="153"/>
      <c r="D49" s="153"/>
      <c r="E49" s="154"/>
      <c r="F49" s="37">
        <f>F48</f>
        <v>0</v>
      </c>
      <c r="G49" s="62"/>
      <c r="H49" s="23"/>
      <c r="I49" s="37">
        <f>I48</f>
        <v>0</v>
      </c>
      <c r="J49" s="150"/>
      <c r="K49" s="151"/>
    </row>
    <row r="50" spans="1:11" ht="12.75" customHeight="1">
      <c r="A50" s="75" t="s">
        <v>53</v>
      </c>
      <c r="B50" s="76" t="s">
        <v>67</v>
      </c>
      <c r="C50" s="87"/>
      <c r="D50" s="80"/>
      <c r="E50" s="80"/>
      <c r="F50" s="86"/>
      <c r="G50" s="80"/>
      <c r="H50" s="80"/>
      <c r="I50" s="86"/>
      <c r="J50" s="80"/>
      <c r="K50" s="81"/>
    </row>
    <row r="51" spans="1:11" ht="12" customHeight="1">
      <c r="A51" s="33" t="s">
        <v>34</v>
      </c>
      <c r="B51" s="21" t="s">
        <v>35</v>
      </c>
      <c r="C51" s="38" t="s">
        <v>28</v>
      </c>
      <c r="D51" s="36"/>
      <c r="E51" s="35">
        <v>5150.3500000000004</v>
      </c>
      <c r="F51" s="35">
        <f>D51*E51</f>
        <v>0</v>
      </c>
      <c r="G51" s="36"/>
      <c r="H51" s="36">
        <f>100-G51</f>
        <v>100</v>
      </c>
      <c r="I51" s="35">
        <f>ROUND(F51*H51/100,2)</f>
        <v>0</v>
      </c>
      <c r="J51" s="150"/>
      <c r="K51" s="151"/>
    </row>
    <row r="52" spans="1:11" ht="12.75" customHeight="1" thickBot="1">
      <c r="A52" s="41"/>
      <c r="B52" s="155" t="s">
        <v>33</v>
      </c>
      <c r="C52" s="156"/>
      <c r="D52" s="156"/>
      <c r="E52" s="157"/>
      <c r="F52" s="42">
        <f>F51</f>
        <v>0</v>
      </c>
      <c r="G52" s="64"/>
      <c r="H52" s="65"/>
      <c r="I52" s="42">
        <f>I51</f>
        <v>0</v>
      </c>
      <c r="J52" s="158"/>
      <c r="K52" s="159"/>
    </row>
    <row r="53" spans="1:11" ht="22.5" customHeight="1" thickBot="1">
      <c r="A53" s="63"/>
      <c r="B53" s="66"/>
      <c r="C53" s="144" t="s">
        <v>142</v>
      </c>
      <c r="D53" s="144"/>
      <c r="E53" s="144"/>
      <c r="F53" s="88">
        <f>ROUND((F36+F40+F42+F44+F46+F49+F52),0)</f>
        <v>24797</v>
      </c>
      <c r="G53" s="145" t="s">
        <v>143</v>
      </c>
      <c r="H53" s="146"/>
      <c r="I53" s="89">
        <f>ROUND((I36+I40+I42+I44+I46+I49+I52),0)</f>
        <v>22981</v>
      </c>
      <c r="J53" s="147"/>
      <c r="K53" s="148"/>
    </row>
    <row r="54" spans="1:11" ht="4.5" customHeight="1">
      <c r="A54" s="43"/>
      <c r="B54" s="44"/>
      <c r="C54" s="45"/>
    </row>
    <row r="55" spans="1:11" ht="12.75" customHeight="1">
      <c r="B55" s="55" t="s">
        <v>70</v>
      </c>
    </row>
    <row r="56" spans="1:11" ht="12.75" customHeight="1">
      <c r="B56" s="186" t="s">
        <v>184</v>
      </c>
      <c r="C56" s="186"/>
      <c r="D56" s="186"/>
      <c r="E56" s="186"/>
      <c r="F56" s="186"/>
      <c r="G56" s="186"/>
      <c r="H56" s="186"/>
      <c r="I56" s="186"/>
      <c r="J56" s="186"/>
      <c r="K56" s="186"/>
    </row>
    <row r="57" spans="1:11" ht="12.75" customHeight="1">
      <c r="B57" s="186"/>
      <c r="C57" s="186"/>
      <c r="D57" s="186"/>
      <c r="E57" s="186"/>
      <c r="F57" s="186"/>
      <c r="G57" s="186"/>
      <c r="H57" s="186"/>
      <c r="I57" s="186"/>
      <c r="J57" s="186"/>
      <c r="K57" s="186"/>
    </row>
    <row r="65" spans="2:11" s="46" customFormat="1" ht="12.75" customHeight="1">
      <c r="B65" s="47"/>
      <c r="C65" s="48"/>
      <c r="D65" s="4"/>
      <c r="E65" s="4"/>
      <c r="F65" s="4"/>
      <c r="G65" s="4"/>
      <c r="H65" s="4"/>
      <c r="I65" s="4"/>
      <c r="J65" s="4"/>
      <c r="K65" s="4"/>
    </row>
    <row r="66" spans="2:11" s="46" customFormat="1" ht="12.75" customHeight="1">
      <c r="B66" s="47"/>
      <c r="C66" s="48"/>
      <c r="D66" s="4"/>
      <c r="E66" s="4"/>
      <c r="F66" s="4"/>
      <c r="G66" s="4"/>
      <c r="H66" s="4"/>
      <c r="I66" s="4"/>
      <c r="J66" s="4"/>
      <c r="K66" s="4"/>
    </row>
    <row r="67" spans="2:11" s="46" customFormat="1" ht="12.75" customHeight="1">
      <c r="B67" s="47"/>
      <c r="C67" s="48"/>
      <c r="D67" s="4"/>
      <c r="E67" s="4"/>
      <c r="F67" s="4"/>
      <c r="G67" s="4"/>
      <c r="H67" s="4"/>
      <c r="I67" s="4"/>
      <c r="J67" s="4"/>
      <c r="K67" s="4"/>
    </row>
    <row r="68" spans="2:11" s="46" customFormat="1" ht="12.75" customHeight="1">
      <c r="B68" s="47"/>
      <c r="C68" s="48"/>
      <c r="D68" s="4"/>
      <c r="E68" s="4"/>
      <c r="F68" s="4"/>
      <c r="G68" s="4"/>
      <c r="H68" s="4"/>
      <c r="I68" s="4"/>
      <c r="J68" s="4"/>
      <c r="K68" s="4"/>
    </row>
    <row r="69" spans="2:11" s="46" customFormat="1" ht="12.75" customHeight="1">
      <c r="B69" s="47"/>
      <c r="C69" s="48"/>
      <c r="D69" s="4"/>
      <c r="E69" s="4"/>
      <c r="F69" s="4"/>
      <c r="G69" s="4"/>
      <c r="H69" s="4"/>
      <c r="I69" s="4"/>
      <c r="J69" s="4"/>
      <c r="K69" s="4"/>
    </row>
    <row r="70" spans="2:11" s="46" customFormat="1" ht="12.75" customHeight="1">
      <c r="B70" s="47"/>
      <c r="C70" s="48"/>
      <c r="D70" s="4"/>
      <c r="E70" s="4"/>
      <c r="F70" s="4"/>
      <c r="G70" s="4"/>
      <c r="H70" s="4"/>
      <c r="I70" s="4"/>
      <c r="J70" s="4"/>
      <c r="K70" s="4"/>
    </row>
    <row r="71" spans="2:11" s="46" customFormat="1" ht="12.75" customHeight="1">
      <c r="B71" s="47"/>
      <c r="C71" s="48"/>
      <c r="D71" s="4"/>
      <c r="E71" s="4"/>
      <c r="F71" s="4"/>
      <c r="G71" s="4"/>
      <c r="H71" s="4"/>
      <c r="I71" s="4"/>
      <c r="J71" s="4"/>
      <c r="K71" s="4"/>
    </row>
    <row r="72" spans="2:11" s="46" customFormat="1" ht="12.75" customHeight="1">
      <c r="B72" s="47"/>
      <c r="C72" s="48"/>
      <c r="D72" s="4"/>
      <c r="E72" s="4"/>
      <c r="F72" s="4"/>
      <c r="G72" s="4"/>
      <c r="H72" s="4"/>
      <c r="I72" s="4"/>
      <c r="J72" s="4"/>
      <c r="K72" s="4"/>
    </row>
    <row r="73" spans="2:11" s="46" customFormat="1" ht="12.75" customHeight="1">
      <c r="B73" s="47"/>
      <c r="C73" s="48"/>
      <c r="D73" s="4"/>
      <c r="E73" s="4"/>
      <c r="F73" s="4"/>
      <c r="G73" s="4"/>
      <c r="H73" s="4"/>
      <c r="I73" s="4"/>
      <c r="J73" s="4"/>
      <c r="K73" s="4"/>
    </row>
    <row r="74" spans="2:11" s="46" customFormat="1" ht="12.75" customHeight="1">
      <c r="B74" s="47"/>
      <c r="C74" s="48"/>
      <c r="D74" s="4"/>
      <c r="E74" s="4"/>
      <c r="F74" s="4"/>
      <c r="G74" s="4"/>
      <c r="H74" s="4"/>
      <c r="I74" s="4"/>
      <c r="J74" s="4"/>
      <c r="K74" s="4"/>
    </row>
    <row r="75" spans="2:11" s="46" customFormat="1" ht="12.75" customHeight="1">
      <c r="B75" s="47"/>
      <c r="C75" s="48"/>
      <c r="D75" s="4"/>
      <c r="E75" s="4"/>
      <c r="F75" s="4"/>
      <c r="G75" s="4"/>
      <c r="H75" s="4"/>
      <c r="I75" s="4"/>
      <c r="J75" s="4"/>
      <c r="K75" s="4"/>
    </row>
    <row r="76" spans="2:11" s="46" customFormat="1" ht="12.75" customHeight="1">
      <c r="B76" s="47"/>
      <c r="C76" s="48"/>
      <c r="D76" s="4"/>
      <c r="E76" s="4"/>
      <c r="F76" s="4"/>
      <c r="G76" s="4"/>
      <c r="H76" s="4"/>
      <c r="I76" s="4"/>
      <c r="J76" s="4"/>
      <c r="K76" s="4"/>
    </row>
    <row r="77" spans="2:11" s="46" customFormat="1" ht="12.75" customHeight="1">
      <c r="B77" s="47"/>
      <c r="C77" s="48"/>
      <c r="D77" s="4"/>
      <c r="E77" s="4"/>
      <c r="F77" s="4"/>
      <c r="G77" s="4"/>
      <c r="H77" s="4"/>
      <c r="I77" s="4"/>
      <c r="J77" s="4"/>
      <c r="K77" s="4"/>
    </row>
    <row r="78" spans="2:11" s="46" customFormat="1" ht="12.75" customHeight="1">
      <c r="B78" s="47"/>
      <c r="C78" s="48"/>
      <c r="D78" s="4"/>
      <c r="E78" s="4"/>
      <c r="F78" s="4"/>
      <c r="G78" s="4"/>
      <c r="H78" s="4"/>
      <c r="I78" s="4"/>
      <c r="J78" s="4"/>
      <c r="K78" s="4"/>
    </row>
    <row r="79" spans="2:11" s="46" customFormat="1" ht="12.75" customHeight="1">
      <c r="B79" s="47"/>
      <c r="C79" s="48"/>
      <c r="D79" s="4"/>
      <c r="E79" s="4"/>
      <c r="F79" s="4"/>
      <c r="G79" s="4"/>
      <c r="H79" s="4"/>
      <c r="I79" s="4"/>
      <c r="J79" s="4"/>
      <c r="K79" s="4"/>
    </row>
    <row r="80" spans="2:11" s="46" customFormat="1" ht="12.75" customHeight="1">
      <c r="B80" s="47"/>
      <c r="C80" s="48"/>
      <c r="D80" s="4"/>
      <c r="E80" s="4"/>
      <c r="F80" s="4"/>
      <c r="G80" s="4"/>
      <c r="H80" s="4"/>
      <c r="I80" s="4"/>
      <c r="J80" s="4"/>
      <c r="K80" s="4"/>
    </row>
    <row r="81" spans="2:11" s="46" customFormat="1" ht="12.75" customHeight="1">
      <c r="B81" s="47"/>
      <c r="C81" s="48"/>
      <c r="D81" s="4"/>
      <c r="E81" s="4"/>
      <c r="F81" s="4"/>
      <c r="G81" s="4"/>
      <c r="H81" s="4"/>
      <c r="I81" s="4"/>
      <c r="J81" s="4"/>
      <c r="K81" s="4"/>
    </row>
    <row r="82" spans="2:11" s="46" customFormat="1" ht="12.75" customHeight="1">
      <c r="B82" s="47"/>
      <c r="C82" s="48"/>
      <c r="D82" s="4"/>
      <c r="E82" s="4"/>
      <c r="F82" s="4"/>
      <c r="G82" s="4"/>
      <c r="H82" s="4"/>
      <c r="I82" s="4"/>
      <c r="J82" s="4"/>
      <c r="K82" s="4"/>
    </row>
    <row r="83" spans="2:11" s="46" customFormat="1" ht="12.75" customHeight="1">
      <c r="B83" s="47"/>
      <c r="C83" s="48"/>
      <c r="D83" s="4"/>
      <c r="E83" s="4"/>
      <c r="F83" s="4"/>
      <c r="G83" s="4"/>
      <c r="H83" s="4"/>
      <c r="I83" s="4"/>
      <c r="J83" s="4"/>
      <c r="K83" s="4"/>
    </row>
    <row r="84" spans="2:11" s="46" customFormat="1" ht="12.75" customHeight="1">
      <c r="B84" s="47"/>
      <c r="C84" s="48"/>
      <c r="D84" s="4"/>
      <c r="E84" s="4"/>
      <c r="F84" s="4"/>
      <c r="G84" s="4"/>
      <c r="H84" s="4"/>
      <c r="I84" s="4"/>
      <c r="J84" s="4"/>
      <c r="K84" s="4"/>
    </row>
    <row r="85" spans="2:11" s="46" customFormat="1" ht="12.75" customHeight="1">
      <c r="B85" s="47"/>
      <c r="C85" s="48"/>
      <c r="D85" s="4"/>
      <c r="E85" s="4"/>
      <c r="F85" s="4"/>
      <c r="G85" s="4"/>
      <c r="H85" s="4"/>
      <c r="I85" s="4"/>
      <c r="J85" s="4"/>
      <c r="K85" s="4"/>
    </row>
    <row r="86" spans="2:11" s="46" customFormat="1" ht="12.75" customHeight="1">
      <c r="B86" s="47"/>
      <c r="C86" s="48"/>
      <c r="D86" s="4"/>
      <c r="E86" s="4"/>
      <c r="F86" s="4"/>
      <c r="G86" s="4"/>
      <c r="H86" s="4"/>
      <c r="I86" s="4"/>
      <c r="J86" s="4"/>
      <c r="K86" s="4"/>
    </row>
    <row r="87" spans="2:11" s="46" customFormat="1" ht="12.75" customHeight="1">
      <c r="B87" s="47"/>
      <c r="C87" s="48"/>
      <c r="D87" s="4"/>
      <c r="E87" s="4"/>
      <c r="F87" s="4"/>
      <c r="G87" s="4"/>
      <c r="H87" s="4"/>
      <c r="I87" s="4"/>
      <c r="J87" s="4"/>
      <c r="K87" s="4"/>
    </row>
    <row r="88" spans="2:11" s="46" customFormat="1" ht="12.75" customHeight="1">
      <c r="B88" s="47"/>
      <c r="C88" s="48"/>
      <c r="D88" s="4"/>
      <c r="E88" s="4"/>
      <c r="F88" s="4"/>
      <c r="G88" s="4"/>
      <c r="H88" s="4"/>
      <c r="I88" s="4"/>
      <c r="J88" s="4"/>
      <c r="K88" s="4"/>
    </row>
    <row r="89" spans="2:11" s="46" customFormat="1" ht="12.75" customHeight="1">
      <c r="B89" s="47"/>
      <c r="C89" s="48"/>
      <c r="D89" s="4"/>
      <c r="E89" s="4"/>
      <c r="F89" s="4"/>
      <c r="G89" s="4"/>
      <c r="H89" s="4"/>
      <c r="I89" s="4"/>
      <c r="J89" s="4"/>
      <c r="K89" s="4"/>
    </row>
    <row r="90" spans="2:11" s="46" customFormat="1" ht="12.75" customHeight="1">
      <c r="B90" s="47"/>
      <c r="C90" s="48"/>
      <c r="D90" s="4"/>
      <c r="E90" s="4"/>
      <c r="F90" s="4"/>
      <c r="G90" s="4"/>
      <c r="H90" s="4"/>
      <c r="I90" s="4"/>
      <c r="J90" s="4"/>
      <c r="K90" s="4"/>
    </row>
    <row r="91" spans="2:11" s="46" customFormat="1" ht="12.75" customHeight="1">
      <c r="B91" s="47"/>
      <c r="C91" s="48"/>
      <c r="D91" s="4"/>
      <c r="E91" s="4"/>
      <c r="F91" s="4"/>
      <c r="G91" s="4"/>
      <c r="H91" s="4"/>
      <c r="I91" s="4"/>
      <c r="J91" s="4"/>
      <c r="K91" s="4"/>
    </row>
    <row r="92" spans="2:11" s="46" customFormat="1" ht="12.75" customHeight="1">
      <c r="B92" s="47"/>
      <c r="C92" s="48"/>
      <c r="D92" s="4"/>
      <c r="E92" s="4"/>
      <c r="F92" s="4"/>
      <c r="G92" s="4"/>
      <c r="H92" s="4"/>
      <c r="I92" s="4"/>
      <c r="J92" s="4"/>
      <c r="K92" s="4"/>
    </row>
    <row r="93" spans="2:11" s="46" customFormat="1" ht="12.75" customHeight="1">
      <c r="B93" s="47"/>
      <c r="C93" s="48"/>
      <c r="D93" s="4"/>
      <c r="E93" s="4"/>
      <c r="F93" s="4"/>
      <c r="G93" s="4"/>
      <c r="H93" s="4"/>
      <c r="I93" s="4"/>
      <c r="J93" s="4"/>
      <c r="K93" s="4"/>
    </row>
    <row r="94" spans="2:11" s="46" customFormat="1" ht="12.75" customHeight="1">
      <c r="B94" s="47"/>
      <c r="C94" s="48"/>
      <c r="D94" s="4"/>
      <c r="E94" s="4"/>
      <c r="F94" s="4"/>
      <c r="G94" s="4"/>
      <c r="H94" s="4"/>
      <c r="I94" s="4"/>
      <c r="J94" s="4"/>
      <c r="K94" s="4"/>
    </row>
    <row r="95" spans="2:11" s="46" customFormat="1" ht="12.75" customHeight="1">
      <c r="B95" s="47"/>
      <c r="C95" s="48"/>
      <c r="D95" s="4"/>
      <c r="E95" s="4"/>
      <c r="F95" s="4"/>
      <c r="G95" s="4"/>
      <c r="H95" s="4"/>
      <c r="I95" s="4"/>
      <c r="J95" s="4"/>
      <c r="K95" s="4"/>
    </row>
    <row r="96" spans="2:11" s="46" customFormat="1" ht="12.75" customHeight="1">
      <c r="B96" s="47"/>
      <c r="C96" s="48"/>
      <c r="D96" s="4"/>
      <c r="E96" s="4"/>
      <c r="F96" s="4"/>
      <c r="G96" s="4"/>
      <c r="H96" s="4"/>
      <c r="I96" s="4"/>
      <c r="J96" s="4"/>
      <c r="K96" s="4"/>
    </row>
    <row r="97" spans="2:11" s="46" customFormat="1" ht="12.75" customHeight="1">
      <c r="B97" s="47"/>
      <c r="C97" s="48"/>
      <c r="D97" s="4"/>
      <c r="E97" s="4"/>
      <c r="F97" s="4"/>
      <c r="G97" s="4"/>
      <c r="H97" s="4"/>
      <c r="I97" s="4"/>
      <c r="J97" s="4"/>
      <c r="K97" s="4"/>
    </row>
    <row r="98" spans="2:11" s="46" customFormat="1" ht="12.75" customHeight="1">
      <c r="B98" s="47"/>
      <c r="C98" s="48"/>
      <c r="D98" s="4"/>
      <c r="E98" s="4"/>
      <c r="F98" s="4"/>
      <c r="G98" s="4"/>
      <c r="H98" s="4"/>
      <c r="I98" s="4"/>
      <c r="J98" s="4"/>
      <c r="K98" s="4"/>
    </row>
    <row r="99" spans="2:11" s="46" customFormat="1" ht="12.75" customHeight="1">
      <c r="B99" s="47"/>
      <c r="C99" s="48"/>
      <c r="D99" s="4"/>
      <c r="E99" s="4"/>
      <c r="F99" s="4"/>
      <c r="G99" s="4"/>
      <c r="H99" s="4"/>
      <c r="I99" s="4"/>
      <c r="J99" s="4"/>
      <c r="K99" s="4"/>
    </row>
    <row r="100" spans="2:11" s="46" customFormat="1" ht="12.75" customHeight="1">
      <c r="B100" s="47"/>
      <c r="C100" s="48"/>
      <c r="D100" s="4"/>
      <c r="E100" s="4"/>
      <c r="F100" s="4"/>
      <c r="G100" s="4"/>
      <c r="H100" s="4"/>
      <c r="I100" s="4"/>
      <c r="J100" s="4"/>
      <c r="K100" s="4"/>
    </row>
    <row r="101" spans="2:11" s="46" customFormat="1" ht="12.75" customHeight="1">
      <c r="B101" s="47"/>
      <c r="C101" s="48"/>
      <c r="D101" s="4"/>
      <c r="E101" s="4"/>
      <c r="F101" s="4"/>
      <c r="G101" s="4"/>
      <c r="H101" s="4"/>
      <c r="I101" s="4"/>
      <c r="J101" s="4"/>
      <c r="K101" s="4"/>
    </row>
    <row r="102" spans="2:11" s="46" customFormat="1" ht="12.75" customHeight="1">
      <c r="B102" s="47"/>
      <c r="C102" s="48"/>
      <c r="D102" s="4"/>
      <c r="E102" s="4"/>
      <c r="F102" s="4"/>
      <c r="G102" s="4"/>
      <c r="H102" s="4"/>
      <c r="I102" s="4"/>
      <c r="J102" s="4"/>
      <c r="K102" s="4"/>
    </row>
    <row r="103" spans="2:11" s="46" customFormat="1" ht="12.75" customHeight="1">
      <c r="B103" s="47"/>
      <c r="C103" s="48"/>
      <c r="D103" s="4"/>
      <c r="E103" s="4"/>
      <c r="F103" s="4"/>
      <c r="G103" s="4"/>
      <c r="H103" s="4"/>
      <c r="I103" s="4"/>
      <c r="J103" s="4"/>
      <c r="K103" s="4"/>
    </row>
    <row r="104" spans="2:11" s="46" customFormat="1" ht="12.75" customHeight="1">
      <c r="B104" s="47"/>
      <c r="C104" s="48"/>
      <c r="D104" s="4"/>
      <c r="E104" s="4"/>
      <c r="F104" s="4"/>
      <c r="G104" s="4"/>
      <c r="H104" s="4"/>
      <c r="I104" s="4"/>
      <c r="J104" s="4"/>
      <c r="K104" s="4"/>
    </row>
    <row r="105" spans="2:11" s="46" customFormat="1" ht="12.75" customHeight="1">
      <c r="B105" s="47"/>
      <c r="C105" s="48"/>
      <c r="D105" s="4"/>
      <c r="E105" s="4"/>
      <c r="F105" s="4"/>
      <c r="G105" s="4"/>
      <c r="H105" s="4"/>
      <c r="I105" s="4"/>
      <c r="J105" s="4"/>
      <c r="K105" s="4"/>
    </row>
    <row r="106" spans="2:11" s="46" customFormat="1" ht="12.75" customHeight="1">
      <c r="B106" s="47"/>
      <c r="C106" s="48"/>
      <c r="D106" s="4"/>
      <c r="E106" s="4"/>
      <c r="F106" s="4"/>
      <c r="G106" s="4"/>
      <c r="H106" s="4"/>
      <c r="I106" s="4"/>
      <c r="J106" s="4"/>
      <c r="K106" s="4"/>
    </row>
    <row r="107" spans="2:11" s="46" customFormat="1" ht="12.75" customHeight="1">
      <c r="B107" s="47"/>
      <c r="C107" s="48"/>
      <c r="D107" s="4"/>
      <c r="E107" s="4"/>
      <c r="F107" s="4"/>
      <c r="G107" s="4"/>
      <c r="H107" s="4"/>
      <c r="I107" s="4"/>
      <c r="J107" s="4"/>
      <c r="K107" s="4"/>
    </row>
    <row r="108" spans="2:11" s="46" customFormat="1" ht="12.75" customHeight="1">
      <c r="B108" s="47"/>
      <c r="C108" s="48"/>
      <c r="D108" s="4"/>
      <c r="E108" s="4"/>
      <c r="F108" s="4"/>
      <c r="G108" s="4"/>
      <c r="H108" s="4"/>
      <c r="I108" s="4"/>
      <c r="J108" s="4"/>
      <c r="K108" s="4"/>
    </row>
    <row r="109" spans="2:11" s="46" customFormat="1" ht="12.75" customHeight="1">
      <c r="B109" s="47"/>
      <c r="C109" s="48"/>
      <c r="D109" s="4"/>
      <c r="E109" s="4"/>
      <c r="F109" s="4"/>
      <c r="G109" s="4"/>
      <c r="H109" s="4"/>
      <c r="I109" s="4"/>
      <c r="J109" s="4"/>
      <c r="K109" s="4"/>
    </row>
    <row r="110" spans="2:11" s="46" customFormat="1" ht="12.75" customHeight="1">
      <c r="B110" s="47"/>
      <c r="C110" s="48"/>
      <c r="D110" s="4"/>
      <c r="E110" s="4"/>
      <c r="F110" s="4"/>
      <c r="G110" s="4"/>
      <c r="H110" s="4"/>
      <c r="I110" s="4"/>
      <c r="J110" s="4"/>
      <c r="K110" s="4"/>
    </row>
    <row r="111" spans="2:11" s="46" customFormat="1" ht="12.75" customHeight="1">
      <c r="B111" s="47"/>
      <c r="C111" s="48"/>
      <c r="D111" s="4"/>
      <c r="E111" s="4"/>
      <c r="F111" s="4"/>
      <c r="G111" s="4"/>
      <c r="H111" s="4"/>
      <c r="I111" s="4"/>
      <c r="J111" s="4"/>
      <c r="K111" s="4"/>
    </row>
    <row r="112" spans="2:11" s="46" customFormat="1" ht="12.75" customHeight="1">
      <c r="B112" s="47"/>
      <c r="C112" s="48"/>
      <c r="D112" s="4"/>
      <c r="E112" s="4"/>
      <c r="F112" s="4"/>
      <c r="G112" s="4"/>
      <c r="H112" s="4"/>
      <c r="I112" s="4"/>
      <c r="J112" s="4"/>
      <c r="K112" s="4"/>
    </row>
    <row r="113" spans="2:11" s="46" customFormat="1" ht="12.75" customHeight="1">
      <c r="B113" s="47"/>
      <c r="C113" s="48"/>
      <c r="D113" s="4"/>
      <c r="E113" s="4"/>
      <c r="F113" s="4"/>
      <c r="G113" s="4"/>
      <c r="H113" s="4"/>
      <c r="I113" s="4"/>
      <c r="J113" s="4"/>
      <c r="K113" s="4"/>
    </row>
    <row r="114" spans="2:11" s="46" customFormat="1" ht="12.75" customHeight="1">
      <c r="B114" s="47"/>
      <c r="C114" s="48"/>
      <c r="D114" s="4"/>
      <c r="E114" s="4"/>
      <c r="F114" s="4"/>
      <c r="G114" s="4"/>
      <c r="H114" s="4"/>
      <c r="I114" s="4"/>
      <c r="J114" s="4"/>
      <c r="K114" s="4"/>
    </row>
    <row r="115" spans="2:11" s="46" customFormat="1" ht="12.75" customHeight="1">
      <c r="B115" s="47"/>
      <c r="C115" s="48"/>
      <c r="D115" s="4"/>
      <c r="E115" s="4"/>
      <c r="F115" s="4"/>
      <c r="G115" s="4"/>
      <c r="H115" s="4"/>
      <c r="I115" s="4"/>
      <c r="J115" s="4"/>
      <c r="K115" s="4"/>
    </row>
    <row r="116" spans="2:11" s="46" customFormat="1" ht="12.75" customHeight="1">
      <c r="B116" s="47"/>
      <c r="C116" s="48"/>
      <c r="D116" s="4"/>
      <c r="E116" s="4"/>
      <c r="F116" s="4"/>
      <c r="G116" s="4"/>
      <c r="H116" s="4"/>
      <c r="I116" s="4"/>
      <c r="J116" s="4"/>
      <c r="K116" s="4"/>
    </row>
    <row r="117" spans="2:11" s="46" customFormat="1" ht="12.75" customHeight="1">
      <c r="B117" s="47"/>
      <c r="C117" s="48"/>
      <c r="D117" s="4"/>
      <c r="E117" s="4"/>
      <c r="F117" s="4"/>
      <c r="G117" s="4"/>
      <c r="H117" s="4"/>
      <c r="I117" s="4"/>
      <c r="J117" s="4"/>
      <c r="K117" s="4"/>
    </row>
    <row r="118" spans="2:11" s="46" customFormat="1" ht="12.75" customHeight="1">
      <c r="B118" s="47"/>
      <c r="C118" s="48"/>
      <c r="D118" s="4"/>
      <c r="E118" s="4"/>
      <c r="F118" s="4"/>
      <c r="G118" s="4"/>
      <c r="H118" s="4"/>
      <c r="I118" s="4"/>
      <c r="J118" s="4"/>
      <c r="K118" s="4"/>
    </row>
    <row r="119" spans="2:11" s="46" customFormat="1" ht="12.75" customHeight="1">
      <c r="B119" s="47"/>
      <c r="C119" s="48"/>
      <c r="D119" s="4"/>
      <c r="E119" s="4"/>
      <c r="F119" s="4"/>
      <c r="G119" s="4"/>
      <c r="H119" s="4"/>
      <c r="I119" s="4"/>
      <c r="J119" s="4"/>
      <c r="K119" s="4"/>
    </row>
    <row r="120" spans="2:11" s="46" customFormat="1" ht="12.75" customHeight="1">
      <c r="B120" s="47"/>
      <c r="C120" s="48"/>
      <c r="D120" s="4"/>
      <c r="E120" s="4"/>
      <c r="F120" s="4"/>
      <c r="G120" s="4"/>
      <c r="H120" s="4"/>
      <c r="I120" s="4"/>
      <c r="J120" s="4"/>
      <c r="K120" s="4"/>
    </row>
    <row r="121" spans="2:11" s="46" customFormat="1" ht="12.75" customHeight="1">
      <c r="B121" s="47"/>
      <c r="C121" s="48"/>
      <c r="D121" s="4"/>
      <c r="E121" s="4"/>
      <c r="F121" s="4"/>
      <c r="G121" s="4"/>
      <c r="H121" s="4"/>
      <c r="I121" s="4"/>
      <c r="J121" s="4"/>
      <c r="K121" s="4"/>
    </row>
    <row r="122" spans="2:11" s="46" customFormat="1" ht="12.75" customHeight="1">
      <c r="B122" s="47"/>
      <c r="C122" s="48"/>
      <c r="D122" s="4"/>
      <c r="E122" s="4"/>
      <c r="F122" s="4"/>
      <c r="G122" s="4"/>
      <c r="H122" s="4"/>
      <c r="I122" s="4"/>
      <c r="J122" s="4"/>
      <c r="K122" s="4"/>
    </row>
    <row r="123" spans="2:11" s="46" customFormat="1" ht="12.75" customHeight="1">
      <c r="B123" s="47"/>
      <c r="C123" s="48"/>
      <c r="D123" s="4"/>
      <c r="E123" s="4"/>
      <c r="F123" s="4"/>
      <c r="G123" s="4"/>
      <c r="H123" s="4"/>
      <c r="I123" s="4"/>
      <c r="J123" s="4"/>
      <c r="K123" s="4"/>
    </row>
  </sheetData>
  <mergeCells count="55">
    <mergeCell ref="J16:K16"/>
    <mergeCell ref="C1:F1"/>
    <mergeCell ref="J2:K2"/>
    <mergeCell ref="J4:K4"/>
    <mergeCell ref="F5:H5"/>
    <mergeCell ref="D6:E6"/>
    <mergeCell ref="F6:G6"/>
    <mergeCell ref="H6:I6"/>
    <mergeCell ref="D7:E7"/>
    <mergeCell ref="F7:G7"/>
    <mergeCell ref="H7:I7"/>
    <mergeCell ref="A14:J14"/>
    <mergeCell ref="E15:F15"/>
    <mergeCell ref="J28:K2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B40:E40"/>
    <mergeCell ref="J40:K40"/>
    <mergeCell ref="J29:K29"/>
    <mergeCell ref="J30:K30"/>
    <mergeCell ref="J31:K31"/>
    <mergeCell ref="J32:K32"/>
    <mergeCell ref="J33:K33"/>
    <mergeCell ref="J34:K34"/>
    <mergeCell ref="J35:K35"/>
    <mergeCell ref="B36:E36"/>
    <mergeCell ref="J36:K36"/>
    <mergeCell ref="J38:K38"/>
    <mergeCell ref="J39:K39"/>
    <mergeCell ref="B42:E42"/>
    <mergeCell ref="J42:K42"/>
    <mergeCell ref="B44:E44"/>
    <mergeCell ref="J44:K44"/>
    <mergeCell ref="B46:E46"/>
    <mergeCell ref="J46:K46"/>
    <mergeCell ref="J48:K48"/>
    <mergeCell ref="B49:E49"/>
    <mergeCell ref="J49:K49"/>
    <mergeCell ref="J51:K51"/>
    <mergeCell ref="B52:E52"/>
    <mergeCell ref="J52:K52"/>
    <mergeCell ref="C53:E53"/>
    <mergeCell ref="G53:H53"/>
    <mergeCell ref="J53:K53"/>
    <mergeCell ref="B56:K56"/>
    <mergeCell ref="B57:K57"/>
  </mergeCells>
  <conditionalFormatting sqref="D25:D31">
    <cfRule type="cellIs" dxfId="34" priority="2" operator="equal">
      <formula>0</formula>
    </cfRule>
  </conditionalFormatting>
  <conditionalFormatting sqref="D10:K13">
    <cfRule type="cellIs" dxfId="33" priority="3" operator="equal">
      <formula>0</formula>
    </cfRule>
  </conditionalFormatting>
  <conditionalFormatting sqref="H18:H51">
    <cfRule type="cellIs" dxfId="32" priority="4" operator="equal">
      <formula>100</formula>
    </cfRule>
  </conditionalFormatting>
  <conditionalFormatting sqref="J8">
    <cfRule type="cellIs" dxfId="31" priority="5" operator="notEqual">
      <formula>$D$8</formula>
    </cfRule>
  </conditionalFormatting>
  <conditionalFormatting sqref="M1">
    <cfRule type="cellIs" dxfId="30" priority="1" operator="equal">
      <formula>"Nomales, ja nav bortu!"</formula>
    </cfRule>
  </conditionalFormatting>
  <pageMargins left="0.43307086614173229" right="0.31496062992125984" top="0.74803149606299213" bottom="0.74803149606299213" header="0.31496062992125984" footer="0.31496062992125984"/>
  <pageSetup paperSize="9" fitToHeight="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Kopa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Uldis Bite</dc:creator>
  <cp:lastModifiedBy>Jevgēnija Sviridenkova</cp:lastModifiedBy>
  <cp:lastPrinted>2020-05-28T11:09:33Z</cp:lastPrinted>
  <dcterms:created xsi:type="dcterms:W3CDTF">2014-04-03T05:47:28Z</dcterms:created>
  <dcterms:modified xsi:type="dcterms:W3CDTF">2023-11-16T16:20:16Z</dcterms:modified>
</cp:coreProperties>
</file>