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ecolejulesverneriga-my.sharepoint.com/personal/administrateur_ecolejulesverne_lv/Documents/Desktop/"/>
    </mc:Choice>
  </mc:AlternateContent>
  <xr:revisionPtr revIDLastSave="4" documentId="8_{9145A92A-D01F-40A8-94F6-B650A07AE2DB}" xr6:coauthVersionLast="47" xr6:coauthVersionMax="47" xr10:uidLastSave="{9B12B694-378D-46F7-BF90-8018001B72CC}"/>
  <bookViews>
    <workbookView xWindow="28695" yWindow="0" windowWidth="14610" windowHeight="7845" xr2:uid="{6973608E-4A0E-44EB-BFED-C63904A185EA}"/>
  </bookViews>
  <sheets>
    <sheet name="Privātie PII tāme" sheetId="3" r:id="rId1"/>
    <sheet name="Tāmes pielik_izgl_sk PII" sheetId="4"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4" l="1"/>
  <c r="C7" i="4"/>
  <c r="C9" i="4" s="1"/>
  <c r="E38" i="3"/>
  <c r="E35" i="3"/>
  <c r="E34" i="3"/>
  <c r="E33" i="3"/>
  <c r="E32" i="3"/>
  <c r="E31" i="3"/>
  <c r="E30" i="3"/>
  <c r="E27" i="3" s="1"/>
  <c r="E29" i="3"/>
  <c r="E28" i="3"/>
  <c r="E26" i="3"/>
  <c r="E25" i="3"/>
  <c r="E24" i="3"/>
  <c r="E23" i="3"/>
  <c r="E22" i="3"/>
  <c r="E21" i="3"/>
  <c r="E20" i="3" s="1"/>
  <c r="E14" i="3" s="1"/>
  <c r="E19" i="3"/>
  <c r="E18" i="3"/>
  <c r="E17" i="3"/>
  <c r="E39" i="3" l="1"/>
  <c r="E40" i="3"/>
</calcChain>
</file>

<file path=xl/sharedStrings.xml><?xml version="1.0" encoding="utf-8"?>
<sst xmlns="http://schemas.openxmlformats.org/spreadsheetml/2006/main" count="54" uniqueCount="54">
  <si>
    <t>Pakalpojumi</t>
  </si>
  <si>
    <t>Privātās pirmsskolas izglītības iestādes pakalpojumu izmaksu tāme</t>
  </si>
  <si>
    <t xml:space="preserve">Izglītības iestāde: </t>
  </si>
  <si>
    <t>Žila Verna Rīgas franču skola</t>
  </si>
  <si>
    <t xml:space="preserve">Izglītības iestādes dibinātājs:   </t>
  </si>
  <si>
    <t>Biedrība APECEF</t>
  </si>
  <si>
    <t>Reģistrācijas Nr.</t>
  </si>
  <si>
    <t xml:space="preserve">Juridiskā adrese: </t>
  </si>
  <si>
    <t>Patversmes iela 20, Rīga, LV-1005</t>
  </si>
  <si>
    <t xml:space="preserve">Pirmsskolas izglītības programmas īstenošanas adrese: </t>
  </si>
  <si>
    <t>Patversmes iela 20, Rīga, LV-1005 un Patversmes iela 30k-3, Rīga</t>
  </si>
  <si>
    <t xml:space="preserve">Tālrunis: </t>
  </si>
  <si>
    <t xml:space="preserve">E-pasta adrese: </t>
  </si>
  <si>
    <t>administrateur@ecolejulesverne.lv</t>
  </si>
  <si>
    <t>Izmaksu periods:</t>
  </si>
  <si>
    <t>Ekonomiskās klasifikācijas kods</t>
  </si>
  <si>
    <t>Izglītības iestāde</t>
  </si>
  <si>
    <t>KOPĀ, EUR</t>
  </si>
  <si>
    <t>Izmaksas par pirmsskolas izglītības pakalpojumu privātā izglītības iestādē, EUR</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</si>
  <si>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</si>
  <si>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 xml:space="preserve">1. Aprēķinā iekļautie izdevumi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</si>
  <si>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</si>
  <si>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</si>
  <si>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Mācību, darba un dienesta komandējumi, darba braucieni (EKK 2100) (izņemot tos, kas finansēti no Eiropas Savienības fondiem)</t>
  </si>
  <si>
    <t>Izdevumi par sakaru pakalpojumiem</t>
  </si>
  <si>
    <t>Izdevumi par komunālajiem pakalpojumiem</t>
  </si>
  <si>
    <t>Dažādi pakalpojumi</t>
  </si>
  <si>
    <t>Remontdarbi un iestāžu uzturēšanas pakalpojumi (izņemot ēku, būvju un ceļu kapitālo remontu);</t>
  </si>
  <si>
    <t>Informācijas tehnoloģiju pakalpojumi;</t>
  </si>
  <si>
    <t>Īre un noma</t>
  </si>
  <si>
    <t xml:space="preserve">Krājumi, materiāli, energoresursi, preces, biroja preces un inventārs, kurus neuzskaita pamatkapitāla veidošanā </t>
  </si>
  <si>
    <t>Izdevumi par dažādām precēm un inventāru</t>
  </si>
  <si>
    <t xml:space="preserve">Kurināmais un enerģētiskie materiāli </t>
  </si>
  <si>
    <t xml:space="preserve">Zāles, ķimikālijas, laboratorijas preces, medicīniskās ierīces, medicīniskie instrumenti, laboratorijas dzīvnieki un to uzturēšana </t>
  </si>
  <si>
    <t>Iestāžu uzturēšanas materiāli un preces</t>
  </si>
  <si>
    <t>Valsts un pašvaldību aprūpē un apgādē esošo personu uzturēšanas izdevumi  (izņemot ēdināšanas izdevumus (EKK 2363));</t>
  </si>
  <si>
    <t xml:space="preserve">Mācību līdzekļi un materiāli (izņemot valsts budžeta dotācijas mācību līdzekļu iegādei) </t>
  </si>
  <si>
    <t>Izdevumi periodikas iegādei bibliotēku krājumiem</t>
  </si>
  <si>
    <t>Kopējais pamatlīdzekļu nolietojums, kas tiek aprēķināts, ievērojot ilgtermiņa ieguldījumu uzskaites kārtību un kurš tiek dalīts ar audzēkņu skaitu attiecīgajā izglītības iestādē.</t>
  </si>
  <si>
    <r>
      <t xml:space="preserve">Citi izdevumi </t>
    </r>
    <r>
      <rPr>
        <b/>
        <i/>
        <sz val="8"/>
        <rFont val="Arial"/>
        <family val="2"/>
        <charset val="186"/>
      </rPr>
      <t>(ja tādi tiek norādīti, nepieciešams norādīt izdevumu veidu)</t>
    </r>
    <r>
      <rPr>
        <b/>
        <sz val="8"/>
        <rFont val="Arial"/>
        <family val="2"/>
        <charset val="186"/>
      </rPr>
      <t>.</t>
    </r>
  </si>
  <si>
    <t xml:space="preserve">2. Aprēķinā neiekļautie izdevumi </t>
  </si>
  <si>
    <t xml:space="preserve">Valsts budžeta mērķdotācija, ko privātā izglītības iestāde saņem par bērniem, kam tiek īstenota obligātā sagatavošana pamatizglītības apguvei  ( summa netiek iekļauta attiecīgajās izmaksu pozīcijās) </t>
  </si>
  <si>
    <t>Vienam izglītojamajam nepieciešamās vidējās izmaksas mēnesī (no pusotra gada līdz  4 gadu vecumam), EUR</t>
  </si>
  <si>
    <t>Vienam izglītojamajam nepieciešamās vidējās izmaksas mēnesī (5-6 gadus veciem bērniem), EUR</t>
  </si>
  <si>
    <t>Eiropas Struktūrfondu projektu finansējuma izmaksas</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</si>
  <si>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</si>
  <si>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Datums</t>
  </si>
  <si>
    <t>Dibinātāja paraksta tiesīgā persona__________________________________________</t>
  </si>
  <si>
    <t>(paraksts, vārds, uzvārds, amats)</t>
  </si>
  <si>
    <t>Tāmes pielikums</t>
  </si>
  <si>
    <t>Privātās pirmsskolas izglītības iestādes izglītojamo skaits uz 2023.gada 1.septembri                                                                 (nosaukums)</t>
  </si>
  <si>
    <t>Izglītojamo skaits</t>
  </si>
  <si>
    <t>Izglītojamo skaits no pusotra līdz četru gadu vecumam</t>
  </si>
  <si>
    <t xml:space="preserve">Izglītojamo skaits obligātās sagatavošanas (5-6 gadu)  vecumā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</si>
</sst>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5" x14ac:knownFonts="1">
    <font>
      <sz val="11"/>
      <color theme="1"/>
      <name val="Calibri"/>
      <family val="2"/>
      <charset val="186"/>
      <scheme val="minor"/>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Times New Roman"/>
      <family val="1"/>
      <charset val="186"/>
    </font>
    <font>
      <sz val="12"/>
      <name val="Times New Roman"/>
      <family val="1"/>
      <charset val="186"/>
    </font>
    <font>
      <sz val="10"/>
      <name val="Arial"/>
      <family val="2"/>
      <charset val="186"/>
    </font>
    <font>
      <sz val="11"/>
      <color rgb="FF9C6500"/>
      <name val="Calibri"/>
      <family val="2"/>
      <charset val="186"/>
      <scheme val="minor"/>
    </font>
    <font>
      <sz val="8"/>
      <name val="Arial"/>
      <family val="2"/>
      <charset val="186"/>
    </font>
    <font>
      <b/>
      <sz val="10"/>
      <name val="Arial"/>
      <family val="2"/>
      <charset val="186"/>
    </font>
    <font>
      <sz val="9"/>
      <name val="Arial"/>
      <family val="2"/>
      <charset val="186"/>
    </font>
    <font>
      <b/>
      <sz val="16"/>
      <name val="Arial"/>
      <family val="2"/>
      <charset val="186"/>
    </font>
    <font>
      <b/>
      <sz val="8"/>
      <name val="Arial"/>
      <family val="2"/>
      <charset val="186"/>
    </font>
    <font>
      <b/>
      <sz val="8"/>
      <color theme="1"/>
      <name val="Arial"/>
      <family val="2"/>
      <charset val="186"/>
    </font>
    <font>
      <b/>
      <sz val="11"/>
      <name val="Arial"/>
      <family val="2"/>
      <charset val="186"/>
    </font>
    <font>
      <b/>
      <i/>
      <sz val="8"/>
      <name val="Arial"/>
      <family val="2"/>
      <charset val="186"/>
    </font>
    <font>
      <i/>
      <sz val="10"/>
      <name val="Times New Roman"/>
      <family val="1"/>
      <charset val="186"/>
    </font>
    <font>
      <i/>
      <sz val="10"/>
      <name val="Arial"/>
      <family val="2"/>
      <charset val="186"/>
    </font>
    <font>
      <b/>
      <sz val="10"/>
      <name val="Times New Roman"/>
      <family val="1"/>
      <charset val="186"/>
    </font>
    <font>
      <i/>
      <sz val="8"/>
      <name val="Times New Roman"/>
      <family val="1"/>
      <charset val="186"/>
    </font>
    <font>
      <u/>
      <sz val="10"/>
      <color theme="10"/>
      <name val="Arial"/>
      <family val="2"/>
      <charset val="186"/>
    </font>
    <font>
      <b/>
      <u/>
      <sz val="10"/>
      <color theme="10"/>
      <name val="Arial"/>
      <family val="2"/>
      <charset val="186"/>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7" tint="0.59999389629810485"/>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0" borderId="0"/>
    <xf numFmtId="0" fontId="19" fillId="0" borderId="0"/>
    <xf numFmtId="0" fontId="20"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3" fillId="0" borderId="0" applyNumberFormat="0" applyFill="0" applyBorder="0" applyAlignment="0" applyProtection="0"/>
    <xf numFmtId="43" fontId="19" fillId="0" borderId="0" applyFont="0" applyFill="0" applyBorder="0" applyAlignment="0" applyProtection="0"/>
  </cellStyleXfs>
  <cellXfs count="65">
    <xf numFmtId="0" fontId="0" fillId="0" borderId="0" xfId="0"/>
    <xf numFmtId="0" fontId="27" fillId="0" borderId="22" xfId="0" applyFont="1" applyBorder="1" applyAlignment="1">
      <alignment vertical="center"/>
    </xf>
    <xf numFmtId="0" fontId="31" fillId="0" borderId="12" xfId="0" applyFont="1" applyBorder="1" applyAlignment="1">
      <alignment vertical="center"/>
    </xf>
    <xf numFmtId="0" fontId="25" fillId="0" borderId="12" xfId="0" applyFont="1" applyBorder="1" applyAlignment="1">
      <alignment vertical="center" wrapText="1"/>
    </xf>
    <xf numFmtId="0" fontId="31" fillId="36" borderId="10" xfId="0" applyFont="1" applyFill="1" applyBorder="1" applyAlignment="1">
      <alignment vertical="center" wrapText="1"/>
    </xf>
    <xf numFmtId="0" fontId="31" fillId="0" borderId="13" xfId="0" applyFont="1" applyBorder="1" applyAlignment="1">
      <alignment vertical="center" wrapText="1"/>
    </xf>
    <xf numFmtId="0" fontId="24" fillId="0" borderId="0" xfId="44" applyFont="1" applyAlignment="1">
      <alignment horizontal="left" vertical="center"/>
    </xf>
    <xf numFmtId="0" fontId="19" fillId="0" borderId="0" xfId="44" applyAlignment="1">
      <alignment vertical="center"/>
    </xf>
    <xf numFmtId="0" fontId="22" fillId="0" borderId="11" xfId="44" applyFont="1" applyBorder="1" applyAlignment="1">
      <alignment vertical="center"/>
    </xf>
    <xf numFmtId="0" fontId="22" fillId="0" borderId="11" xfId="44" applyFont="1" applyBorder="1" applyAlignment="1">
      <alignment vertical="center" wrapText="1"/>
    </xf>
    <xf numFmtId="0" fontId="25" fillId="33" borderId="14" xfId="44" applyFont="1" applyFill="1" applyBorder="1" applyAlignment="1">
      <alignment horizontal="center" vertical="center" wrapText="1"/>
    </xf>
    <xf numFmtId="0" fontId="26" fillId="0" borderId="14" xfId="44" applyFont="1" applyBorder="1" applyAlignment="1">
      <alignment horizontal="center" vertical="center" wrapText="1"/>
    </xf>
    <xf numFmtId="0" fontId="25" fillId="33" borderId="21" xfId="44" applyFont="1" applyFill="1" applyBorder="1" applyAlignment="1">
      <alignment horizontal="left" vertical="center"/>
    </xf>
    <xf numFmtId="0" fontId="25" fillId="33" borderId="21" xfId="44" applyFont="1" applyFill="1" applyBorder="1" applyAlignment="1">
      <alignment horizontal="left" vertical="center" wrapText="1"/>
    </xf>
    <xf numFmtId="0" fontId="25" fillId="35" borderId="14" xfId="44" applyFont="1" applyFill="1" applyBorder="1" applyAlignment="1">
      <alignment horizontal="left" vertical="center"/>
    </xf>
    <xf numFmtId="0" fontId="25" fillId="33" borderId="14" xfId="44" applyFont="1" applyFill="1" applyBorder="1" applyAlignment="1">
      <alignment horizontal="left" vertical="center" wrapText="1"/>
    </xf>
    <xf numFmtId="0" fontId="25" fillId="33" borderId="14" xfId="44" applyFont="1" applyFill="1" applyBorder="1" applyAlignment="1">
      <alignment horizontal="left" vertical="center"/>
    </xf>
    <xf numFmtId="0" fontId="25" fillId="35" borderId="13" xfId="44" applyFont="1" applyFill="1" applyBorder="1" applyAlignment="1">
      <alignment horizontal="left" vertical="center"/>
    </xf>
    <xf numFmtId="0" fontId="25" fillId="33" borderId="13" xfId="44" applyFont="1" applyFill="1" applyBorder="1" applyAlignment="1">
      <alignment horizontal="left" vertical="center" wrapText="1"/>
    </xf>
    <xf numFmtId="0" fontId="21" fillId="35" borderId="10" xfId="44" applyFont="1" applyFill="1" applyBorder="1" applyAlignment="1">
      <alignment horizontal="right" vertical="center"/>
    </xf>
    <xf numFmtId="0" fontId="21" fillId="33" borderId="10" xfId="44" applyFont="1" applyFill="1" applyBorder="1" applyAlignment="1">
      <alignment horizontal="left" vertical="center" wrapText="1"/>
    </xf>
    <xf numFmtId="0" fontId="21" fillId="35" borderId="12" xfId="44" applyFont="1" applyFill="1" applyBorder="1" applyAlignment="1">
      <alignment horizontal="right" vertical="center"/>
    </xf>
    <xf numFmtId="0" fontId="21" fillId="33" borderId="12" xfId="44" applyFont="1" applyFill="1" applyBorder="1" applyAlignment="1">
      <alignment horizontal="left" vertical="center" wrapText="1"/>
    </xf>
    <xf numFmtId="0" fontId="25" fillId="33" borderId="13" xfId="44" applyFont="1" applyFill="1" applyBorder="1" applyAlignment="1">
      <alignment horizontal="left" vertical="center"/>
    </xf>
    <xf numFmtId="0" fontId="25" fillId="35" borderId="10" xfId="44" applyFont="1" applyFill="1" applyBorder="1" applyAlignment="1">
      <alignment horizontal="left" vertical="center"/>
    </xf>
    <xf numFmtId="0" fontId="25" fillId="33" borderId="10" xfId="44" applyFont="1" applyFill="1" applyBorder="1" applyAlignment="1">
      <alignment horizontal="left" vertical="center" wrapText="1"/>
    </xf>
    <xf numFmtId="0" fontId="25" fillId="35" borderId="12" xfId="44" applyFont="1" applyFill="1" applyBorder="1" applyAlignment="1">
      <alignment horizontal="left" vertical="center"/>
    </xf>
    <xf numFmtId="0" fontId="25" fillId="35" borderId="16" xfId="44" applyFont="1" applyFill="1" applyBorder="1" applyAlignment="1">
      <alignment horizontal="left" vertical="center"/>
    </xf>
    <xf numFmtId="4" fontId="25" fillId="0" borderId="16" xfId="44" applyNumberFormat="1" applyFont="1" applyBorder="1" applyAlignment="1">
      <alignment horizontal="center" vertical="center"/>
    </xf>
    <xf numFmtId="0" fontId="19" fillId="0" borderId="11" xfId="45" applyBorder="1" applyAlignment="1">
      <alignment horizontal="center" vertical="center"/>
    </xf>
    <xf numFmtId="0" fontId="19" fillId="0" borderId="0" xfId="45" applyAlignment="1">
      <alignment vertical="center"/>
    </xf>
    <xf numFmtId="0" fontId="22" fillId="0" borderId="0" xfId="45" applyFont="1" applyAlignment="1">
      <alignment horizontal="right" vertical="center"/>
    </xf>
    <xf numFmtId="0" fontId="19" fillId="0" borderId="11" xfId="45" applyBorder="1" applyAlignment="1">
      <alignment vertical="center"/>
    </xf>
    <xf numFmtId="0" fontId="19" fillId="0" borderId="11" xfId="48" applyBorder="1" applyAlignment="1">
      <alignment vertical="center"/>
    </xf>
    <xf numFmtId="0" fontId="25" fillId="33" borderId="0" xfId="44" applyFont="1" applyFill="1" applyAlignment="1">
      <alignment horizontal="center" vertical="center" wrapText="1"/>
    </xf>
    <xf numFmtId="4" fontId="25" fillId="0" borderId="21" xfId="44" applyNumberFormat="1" applyFont="1" applyBorder="1" applyAlignment="1">
      <alignment horizontal="center" vertical="center"/>
    </xf>
    <xf numFmtId="4" fontId="25" fillId="0" borderId="14" xfId="44" applyNumberFormat="1" applyFont="1" applyBorder="1" applyAlignment="1">
      <alignment horizontal="center" vertical="center"/>
    </xf>
    <xf numFmtId="4" fontId="25" fillId="0" borderId="13" xfId="44" applyNumberFormat="1" applyFont="1" applyBorder="1" applyAlignment="1">
      <alignment horizontal="center" vertical="center"/>
    </xf>
    <xf numFmtId="4" fontId="25" fillId="0" borderId="10" xfId="44" applyNumberFormat="1" applyFont="1" applyBorder="1" applyAlignment="1">
      <alignment horizontal="center" vertical="center"/>
    </xf>
    <xf numFmtId="4" fontId="25" fillId="0" borderId="12" xfId="44" applyNumberFormat="1" applyFont="1" applyBorder="1" applyAlignment="1">
      <alignment horizontal="center" vertical="center"/>
    </xf>
    <xf numFmtId="4" fontId="26" fillId="0" borderId="15" xfId="44" applyNumberFormat="1" applyFont="1" applyBorder="1" applyAlignment="1">
      <alignment horizontal="center" vertical="center" wrapText="1"/>
    </xf>
    <xf numFmtId="0" fontId="24" fillId="0" borderId="0" xfId="44" applyFont="1" applyAlignment="1">
      <alignment vertical="center"/>
    </xf>
    <xf numFmtId="0" fontId="25" fillId="36" borderId="10" xfId="44" applyFont="1" applyFill="1" applyBorder="1" applyAlignment="1">
      <alignment horizontal="center" vertical="center"/>
    </xf>
    <xf numFmtId="4" fontId="22" fillId="36" borderId="10" xfId="44" applyNumberFormat="1" applyFont="1" applyFill="1" applyBorder="1" applyAlignment="1">
      <alignment horizontal="center"/>
    </xf>
    <xf numFmtId="0" fontId="22" fillId="0" borderId="0" xfId="44" applyFont="1" applyAlignment="1">
      <alignment wrapText="1"/>
    </xf>
    <xf numFmtId="0" fontId="22" fillId="0" borderId="11" xfId="44" applyFont="1" applyBorder="1" applyAlignment="1">
      <alignment horizontal="center" wrapText="1"/>
    </xf>
    <xf numFmtId="0" fontId="34" fillId="0" borderId="11" xfId="49" applyFont="1" applyBorder="1" applyAlignment="1">
      <alignment horizontal="center" wrapText="1"/>
    </xf>
    <xf numFmtId="4" fontId="21" fillId="0" borderId="10" xfId="44" applyNumberFormat="1" applyFont="1" applyBorder="1" applyAlignment="1">
      <alignment horizontal="center" vertical="center"/>
    </xf>
    <xf numFmtId="4" fontId="21" fillId="0" borderId="17" xfId="44" applyNumberFormat="1" applyFont="1" applyBorder="1" applyAlignment="1">
      <alignment horizontal="center" vertical="center"/>
    </xf>
    <xf numFmtId="0" fontId="19" fillId="0" borderId="0" xfId="0" applyFont="1" applyAlignment="1">
      <alignment vertical="center"/>
    </xf>
    <xf numFmtId="0" fontId="22" fillId="0" borderId="0" xfId="0" applyFont="1" applyAlignment="1">
      <alignment wrapText="1"/>
    </xf>
    <xf numFmtId="0" fontId="29" fillId="0" borderId="0" xfId="0" applyFont="1" applyAlignment="1">
      <alignment vertical="center"/>
    </xf>
    <xf numFmtId="0" fontId="18" fillId="0" borderId="0" xfId="0" applyFont="1" applyAlignment="1">
      <alignment horizontal="justify" vertical="center"/>
    </xf>
    <xf numFmtId="14" fontId="19" fillId="0" borderId="0" xfId="0" applyNumberFormat="1" applyFont="1" applyAlignment="1">
      <alignment vertical="center"/>
    </xf>
    <xf numFmtId="0" fontId="32" fillId="0" borderId="0" xfId="0" applyFont="1" applyAlignment="1">
      <alignment horizontal="center" vertical="center"/>
    </xf>
    <xf numFmtId="0" fontId="24" fillId="0" borderId="0" xfId="44" applyFont="1" applyAlignment="1">
      <alignment horizontal="center" vertical="center"/>
    </xf>
    <xf numFmtId="0" fontId="25" fillId="34" borderId="18" xfId="44" applyFont="1" applyFill="1" applyBorder="1" applyAlignment="1">
      <alignment horizontal="left" vertical="center"/>
    </xf>
    <xf numFmtId="0" fontId="25" fillId="34" borderId="19" xfId="44" applyFont="1" applyFill="1" applyBorder="1" applyAlignment="1">
      <alignment horizontal="left" vertical="center"/>
    </xf>
    <xf numFmtId="0" fontId="25" fillId="34" borderId="20" xfId="44" applyFont="1" applyFill="1" applyBorder="1" applyAlignment="1">
      <alignment horizontal="left" vertical="center"/>
    </xf>
    <xf numFmtId="0" fontId="18" fillId="0" borderId="0" xfId="0" applyFont="1" applyAlignment="1">
      <alignment horizontal="left" vertical="center" wrapText="1"/>
    </xf>
    <xf numFmtId="0" fontId="30" fillId="0" borderId="0" xfId="0" applyFont="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19" fillId="0" borderId="0" xfId="45" applyAlignment="1">
      <alignment horizontal="center" vertical="center" wrapText="1"/>
    </xf>
  </cellXfs>
  <cellStyles count="51">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8" xr:uid="{741C0CC0-7ED3-482E-964C-A250565119FB}"/>
    <cellStyle name="60% - Accent2 2" xfId="39" xr:uid="{82AB392E-69DD-4A2C-AB2C-52D74C2D8D86}"/>
    <cellStyle name="60% - Accent3 2" xfId="40" xr:uid="{9E8A3BE7-A23A-4964-902E-A40ECFD6FC87}"/>
    <cellStyle name="60% - Accent4 2" xfId="41" xr:uid="{BB7B9CB4-25F3-4DAE-AE32-463389B4D38A}"/>
    <cellStyle name="60% - Accent5 2" xfId="42" xr:uid="{4C6D30BD-FD64-48FC-8BBB-3C1EB3AD4832}"/>
    <cellStyle name="60% - Accent6 2" xfId="43" xr:uid="{C9B13C1F-DEFA-4E75-98D1-63EEE843F19C}"/>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Comma 2" xfId="46" xr:uid="{76DB99CB-B175-42A3-858A-36EC2131EA4A}"/>
    <cellStyle name="Comma 3" xfId="50" xr:uid="{58C6D778-2102-41A6-ADED-52CEEF67B22A}"/>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9" builtinId="8"/>
    <cellStyle name="Input" xfId="8" builtinId="20" customBuiltin="1"/>
    <cellStyle name="Linked Cell" xfId="11" builtinId="24" customBuiltin="1"/>
    <cellStyle name="Neutral 2" xfId="37" xr:uid="{7C7078CF-B516-4595-8DBF-06CF0861F779}"/>
    <cellStyle name="Normal" xfId="0" builtinId="0"/>
    <cellStyle name="Normal 10" xfId="45" xr:uid="{D05FAE9F-881B-45E7-B185-71E9E74965B7}"/>
    <cellStyle name="Normal 2" xfId="44" xr:uid="{106B37A7-53C6-43C1-B675-32B254033C80}"/>
    <cellStyle name="Normal 3" xfId="47" xr:uid="{F37BFFCF-8D99-4672-A3C2-577F1DC9E8EF}"/>
    <cellStyle name="Normal 3 3" xfId="48" xr:uid="{9EAD76B3-8DB7-4649-AF95-5E2930AC4FBD}"/>
    <cellStyle name="Normal 4" xfId="36" xr:uid="{95C52A8C-67A3-4269-8EFD-9194A350D855}"/>
    <cellStyle name="Note" xfId="14" builtinId="10" customBuiltin="1"/>
    <cellStyle name="Output" xfId="9" builtinId="21" customBuiltin="1"/>
    <cellStyle name="Parasts 7" xfId="35" xr:uid="{90A85589-F98A-473D-BF59-01C9F95469E9}"/>
    <cellStyle name="Title" xfId="1" builtinId="15" customBuiltin="1"/>
    <cellStyle name="Total" xfId="16"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AppData\Local\Microsoft\Windows\INetCache\Content.Outlook\ED9D5E7I\PII%20ta&#772;me_2024_v2.xlsx" TargetMode="External"/><Relationship Id="rId1" Type="http://schemas.openxmlformats.org/officeDocument/2006/relationships/externalLinkPath" Target="file:///C:\Users\User\AppData\Local\Microsoft\Windows\INetCache\Content.Outlook\ED9D5E7I\PII%20ta&#772;me_2024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vātie PII_tāme"/>
      <sheetName val="Tāmes pielikums_izgl_sk"/>
      <sheetName val="VG 2023"/>
      <sheetName val="Dotācijas"/>
    </sheetNames>
    <sheetDataSet>
      <sheetData sheetId="0">
        <row r="17">
          <cell r="C17">
            <v>1100</v>
          </cell>
        </row>
        <row r="18">
          <cell r="C18">
            <v>1200</v>
          </cell>
        </row>
        <row r="19">
          <cell r="C19">
            <v>2100</v>
          </cell>
        </row>
        <row r="21">
          <cell r="C21">
            <v>2210</v>
          </cell>
        </row>
        <row r="22">
          <cell r="C22">
            <v>2220</v>
          </cell>
        </row>
        <row r="23">
          <cell r="C23">
            <v>2230</v>
          </cell>
        </row>
        <row r="24">
          <cell r="C24">
            <v>2240</v>
          </cell>
        </row>
        <row r="25">
          <cell r="C25">
            <v>2250</v>
          </cell>
        </row>
        <row r="26">
          <cell r="C26">
            <v>2260</v>
          </cell>
        </row>
        <row r="28">
          <cell r="C28">
            <v>2310</v>
          </cell>
        </row>
        <row r="29">
          <cell r="C29">
            <v>2320</v>
          </cell>
        </row>
        <row r="30">
          <cell r="C30">
            <v>2340</v>
          </cell>
        </row>
        <row r="31">
          <cell r="C31">
            <v>2350</v>
          </cell>
        </row>
        <row r="32">
          <cell r="C32">
            <v>2360</v>
          </cell>
        </row>
        <row r="33">
          <cell r="C33">
            <v>2370</v>
          </cell>
        </row>
        <row r="34">
          <cell r="C34">
            <v>2400</v>
          </cell>
        </row>
      </sheetData>
      <sheetData sheetId="1">
        <row r="8">
          <cell r="C8">
            <v>85</v>
          </cell>
        </row>
        <row r="9">
          <cell r="C9">
            <v>157</v>
          </cell>
        </row>
      </sheetData>
      <sheetData sheetId="2">
        <row r="2">
          <cell r="C2">
            <v>72</v>
          </cell>
        </row>
        <row r="3">
          <cell r="C3">
            <v>85</v>
          </cell>
        </row>
        <row r="8">
          <cell r="T8" t="str">
            <v>Summa</v>
          </cell>
          <cell r="U8" t="str">
            <v>Kods</v>
          </cell>
        </row>
        <row r="9">
          <cell r="T9">
            <v>884923.78</v>
          </cell>
          <cell r="U9">
            <v>1100</v>
          </cell>
        </row>
        <row r="10">
          <cell r="T10">
            <v>-17292.689999999999</v>
          </cell>
          <cell r="U10">
            <v>1100</v>
          </cell>
        </row>
        <row r="11">
          <cell r="T11">
            <v>209105.47999999998</v>
          </cell>
          <cell r="U11">
            <v>1200</v>
          </cell>
        </row>
        <row r="12">
          <cell r="T12">
            <v>-4079.35</v>
          </cell>
          <cell r="U12">
            <v>1200</v>
          </cell>
        </row>
        <row r="13">
          <cell r="T13">
            <v>22359.62</v>
          </cell>
          <cell r="U13">
            <v>2100</v>
          </cell>
        </row>
        <row r="14">
          <cell r="T14" t="str">
            <v>Kopsavilkums:</v>
          </cell>
          <cell r="U14">
            <v>2200</v>
          </cell>
        </row>
        <row r="15">
          <cell r="T15">
            <v>1208.6300000000001</v>
          </cell>
          <cell r="U15">
            <v>2210</v>
          </cell>
        </row>
        <row r="16">
          <cell r="T16">
            <v>18113.419999999998</v>
          </cell>
          <cell r="U16">
            <v>2220</v>
          </cell>
        </row>
        <row r="17">
          <cell r="T17">
            <v>199756.36999999997</v>
          </cell>
          <cell r="U17">
            <v>2230</v>
          </cell>
        </row>
        <row r="18">
          <cell r="T18">
            <v>13783.23</v>
          </cell>
          <cell r="U18">
            <v>2240</v>
          </cell>
        </row>
        <row r="19">
          <cell r="T19">
            <v>12231.310000000001</v>
          </cell>
          <cell r="U19">
            <v>2250</v>
          </cell>
        </row>
        <row r="20">
          <cell r="T20">
            <v>33437.380000000005</v>
          </cell>
          <cell r="U20">
            <v>2260</v>
          </cell>
        </row>
        <row r="21">
          <cell r="T21" t="str">
            <v>Kopsavilkums:</v>
          </cell>
          <cell r="U21">
            <v>2300</v>
          </cell>
        </row>
        <row r="22">
          <cell r="T22">
            <v>6991.8300000000008</v>
          </cell>
          <cell r="U22">
            <v>2310</v>
          </cell>
        </row>
        <row r="23">
          <cell r="T23">
            <v>0</v>
          </cell>
          <cell r="U23">
            <v>2320</v>
          </cell>
        </row>
        <row r="24">
          <cell r="T24">
            <v>171.71999999999997</v>
          </cell>
          <cell r="U24">
            <v>2340</v>
          </cell>
        </row>
        <row r="25">
          <cell r="T25">
            <v>1518.3899999999999</v>
          </cell>
          <cell r="U25">
            <v>2350</v>
          </cell>
        </row>
        <row r="26">
          <cell r="T26">
            <v>0</v>
          </cell>
          <cell r="U26">
            <v>2360</v>
          </cell>
        </row>
        <row r="27">
          <cell r="T27">
            <v>25088.48</v>
          </cell>
          <cell r="U27">
            <v>2370</v>
          </cell>
        </row>
        <row r="29">
          <cell r="T29">
            <v>24188.45</v>
          </cell>
          <cell r="U29" t="str">
            <v>NOL</v>
          </cell>
        </row>
        <row r="31">
          <cell r="T31">
            <v>1431506.0499999996</v>
          </cell>
          <cell r="U31" t="str">
            <v>KOPĀ</v>
          </cell>
        </row>
        <row r="73">
          <cell r="M73">
            <v>11092.79</v>
          </cell>
          <cell r="N73">
            <v>13095.66</v>
          </cell>
        </row>
      </sheetData>
      <sheetData sheetId="3">
        <row r="5">
          <cell r="E5">
            <v>27936</v>
          </cell>
        </row>
        <row r="11">
          <cell r="E11">
            <v>287.52</v>
          </cell>
        </row>
        <row r="18">
          <cell r="E18">
            <v>15892</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dministrateur@ecolejulesverne.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0EA6A-BF38-412A-82A8-71851C48CD01}">
  <dimension ref="A1:I48"/>
  <sheetViews>
    <sheetView tabSelected="1" topLeftCell="A24" workbookViewId="0">
      <selection activeCell="L38" sqref="L38"/>
    </sheetView>
  </sheetViews>
  <sheetFormatPr defaultRowHeight="14.4" x14ac:dyDescent="0.3"/>
  <cols>
    <col min="1" max="1" width="5.21875" customWidth="1"/>
    <col min="2" max="2" width="8.88671875" hidden="1" customWidth="1"/>
    <col min="3" max="3" width="11.6640625" customWidth="1"/>
    <col min="4" max="4" width="67" customWidth="1"/>
    <col min="5" max="5" width="33" customWidth="1"/>
  </cols>
  <sheetData>
    <row r="1" spans="1:7" s="49" customFormat="1" ht="33.6" customHeight="1" x14ac:dyDescent="0.3"/>
    <row r="2" spans="1:7" s="49" customFormat="1" ht="33.6" customHeight="1" x14ac:dyDescent="0.3">
      <c r="A2" s="41"/>
      <c r="B2" s="41"/>
      <c r="C2" s="55" t="s">
        <v>1</v>
      </c>
      <c r="D2" s="55"/>
      <c r="E2" s="55"/>
      <c r="F2" s="41"/>
      <c r="G2" s="41"/>
    </row>
    <row r="3" spans="1:7" s="49" customFormat="1" ht="33.6" customHeight="1" x14ac:dyDescent="0.3">
      <c r="B3" s="6"/>
      <c r="C3" s="7"/>
      <c r="D3" s="7"/>
      <c r="E3" s="7"/>
    </row>
    <row r="4" spans="1:7" s="49" customFormat="1" ht="33.6" customHeight="1" x14ac:dyDescent="0.25">
      <c r="B4" s="6"/>
      <c r="C4" s="7"/>
      <c r="D4" s="8" t="s">
        <v>2</v>
      </c>
      <c r="E4" s="45" t="s">
        <v>3</v>
      </c>
      <c r="F4" s="50"/>
      <c r="G4" s="50"/>
    </row>
    <row r="5" spans="1:7" s="49" customFormat="1" ht="33.6" customHeight="1" x14ac:dyDescent="0.25">
      <c r="B5" s="6"/>
      <c r="C5" s="7"/>
      <c r="D5" s="8" t="s">
        <v>4</v>
      </c>
      <c r="E5" s="45" t="s">
        <v>5</v>
      </c>
      <c r="F5" s="50"/>
      <c r="G5" s="50"/>
    </row>
    <row r="6" spans="1:7" s="49" customFormat="1" ht="33.6" customHeight="1" x14ac:dyDescent="0.25">
      <c r="B6" s="6"/>
      <c r="C6" s="7"/>
      <c r="D6" s="8" t="s">
        <v>6</v>
      </c>
      <c r="E6" s="45">
        <v>40008120468</v>
      </c>
      <c r="F6" s="50"/>
      <c r="G6" s="50"/>
    </row>
    <row r="7" spans="1:7" s="49" customFormat="1" ht="33.6" customHeight="1" x14ac:dyDescent="0.25">
      <c r="B7" s="6"/>
      <c r="C7" s="7"/>
      <c r="D7" s="8" t="s">
        <v>7</v>
      </c>
      <c r="E7" s="45" t="s">
        <v>8</v>
      </c>
      <c r="F7" s="50"/>
      <c r="G7" s="50"/>
    </row>
    <row r="8" spans="1:7" s="49" customFormat="1" ht="33.6" customHeight="1" x14ac:dyDescent="0.25">
      <c r="B8" s="6"/>
      <c r="C8" s="7"/>
      <c r="D8" s="9" t="s">
        <v>9</v>
      </c>
      <c r="E8" s="45" t="s">
        <v>10</v>
      </c>
      <c r="F8" s="50"/>
      <c r="G8" s="50"/>
    </row>
    <row r="9" spans="1:7" s="49" customFormat="1" ht="33.6" customHeight="1" x14ac:dyDescent="0.25">
      <c r="B9" s="6"/>
      <c r="C9" s="7"/>
      <c r="D9" s="8" t="s">
        <v>11</v>
      </c>
      <c r="E9" s="45">
        <v>29185387</v>
      </c>
      <c r="F9" s="44"/>
      <c r="G9" s="44"/>
    </row>
    <row r="10" spans="1:7" s="49" customFormat="1" ht="33.6" customHeight="1" x14ac:dyDescent="0.25">
      <c r="B10" s="6"/>
      <c r="C10" s="7"/>
      <c r="D10" s="8" t="s">
        <v>12</v>
      </c>
      <c r="E10" s="46" t="s">
        <v>13</v>
      </c>
      <c r="F10" s="44"/>
      <c r="G10" s="44"/>
    </row>
    <row r="11" spans="1:7" s="49" customFormat="1" ht="33.6" customHeight="1" x14ac:dyDescent="0.25">
      <c r="B11" s="6"/>
      <c r="C11" s="7"/>
      <c r="D11" s="8" t="s">
        <v>14</v>
      </c>
      <c r="E11" s="45">
        <v>2023</v>
      </c>
      <c r="F11" s="44"/>
      <c r="G11" s="44"/>
    </row>
    <row r="12" spans="1:7" ht="15" thickBot="1" x14ac:dyDescent="0.35"/>
    <row r="13" spans="1:7" ht="41.4" customHeight="1" thickBot="1" x14ac:dyDescent="0.35">
      <c r="C13" s="10" t="s">
        <v>15</v>
      </c>
      <c r="D13" s="10" t="s">
        <v>16</v>
      </c>
      <c r="E13" s="11" t="s">
        <v>17</v>
      </c>
    </row>
    <row r="14" spans="1:7" ht="15" thickBot="1" x14ac:dyDescent="0.35">
      <c r="C14" s="1" t="s">
        <v>18</v>
      </c>
      <c r="D14" s="34"/>
      <c r="E14" s="40">
        <f>E17+E18+E19+E20+E27+E34+E35+E36</f>
        <v>1431506.05</v>
      </c>
    </row>
    <row r="15" spans="1:7" ht="57" customHeight="1" thickBot="1" x14ac:dyDescent="0.35">
      <c r="C15" s="61" t="s">
        <v>19</v>
      </c>
      <c r="D15" s="62"/>
      <c r="E15" s="63"/>
    </row>
    <row r="16" spans="1:7" ht="15" thickBot="1" x14ac:dyDescent="0.35">
      <c r="C16" s="56" t="s">
        <v>20</v>
      </c>
      <c r="D16" s="57"/>
      <c r="E16" s="58"/>
    </row>
    <row r="17" spans="3:5" ht="27" customHeight="1" thickBot="1" x14ac:dyDescent="0.35">
      <c r="C17" s="12">
        <v>1100</v>
      </c>
      <c r="D17" s="13" t="s">
        <v>21</v>
      </c>
      <c r="E17" s="35">
        <f>SUMIF('[1]VG 2023'!U:U,'[1]Privātie PII_tāme'!C17,'[1]VG 2023'!T:T)</f>
        <v>867631.09000000008</v>
      </c>
    </row>
    <row r="18" spans="3:5" ht="42" customHeight="1" thickBot="1" x14ac:dyDescent="0.35">
      <c r="C18" s="14">
        <v>1200</v>
      </c>
      <c r="D18" s="15" t="s">
        <v>22</v>
      </c>
      <c r="E18" s="36">
        <f>SUMIF('[1]VG 2023'!U:U,'[1]Privātie PII_tāme'!C18,'[1]VG 2023'!T:T)</f>
        <v>205026.12999999998</v>
      </c>
    </row>
    <row r="19" spans="3:5" ht="33.6" customHeight="1" thickBot="1" x14ac:dyDescent="0.35">
      <c r="C19" s="16">
        <v>2100</v>
      </c>
      <c r="D19" s="15" t="s">
        <v>23</v>
      </c>
      <c r="E19" s="36">
        <f>SUMIF('[1]VG 2023'!U:U,'[1]Privātie PII_tāme'!C19,'[1]VG 2023'!T:T)</f>
        <v>22359.62</v>
      </c>
    </row>
    <row r="20" spans="3:5" ht="20.399999999999999" customHeight="1" x14ac:dyDescent="0.3">
      <c r="C20" s="17">
        <v>2200</v>
      </c>
      <c r="D20" s="18" t="s">
        <v>0</v>
      </c>
      <c r="E20" s="37">
        <f>E21+E22+E23+E24+E25+E26</f>
        <v>278530.33999999997</v>
      </c>
    </row>
    <row r="21" spans="3:5" ht="25.2" customHeight="1" x14ac:dyDescent="0.3">
      <c r="C21" s="19">
        <v>2210</v>
      </c>
      <c r="D21" s="20" t="s">
        <v>24</v>
      </c>
      <c r="E21" s="47">
        <f>SUMIF('[1]VG 2023'!U:U,'[1]Privātie PII_tāme'!C21,'[1]VG 2023'!T:T)</f>
        <v>1208.6300000000001</v>
      </c>
    </row>
    <row r="22" spans="3:5" ht="28.2" customHeight="1" x14ac:dyDescent="0.3">
      <c r="C22" s="19">
        <v>2220</v>
      </c>
      <c r="D22" s="20" t="s">
        <v>25</v>
      </c>
      <c r="E22" s="47">
        <f>SUMIF('[1]VG 2023'!U:U,'[1]Privātie PII_tāme'!C22,'[1]VG 2023'!T:T)</f>
        <v>18113.419999999998</v>
      </c>
    </row>
    <row r="23" spans="3:5" ht="20.399999999999999" customHeight="1" x14ac:dyDescent="0.3">
      <c r="C23" s="19">
        <v>2230</v>
      </c>
      <c r="D23" s="20" t="s">
        <v>26</v>
      </c>
      <c r="E23" s="47">
        <f>SUMIF('[1]VG 2023'!U:U,'[1]Privātie PII_tāme'!C23,'[1]VG 2023'!T:T)</f>
        <v>199756.36999999997</v>
      </c>
    </row>
    <row r="24" spans="3:5" ht="29.4" customHeight="1" x14ac:dyDescent="0.3">
      <c r="C24" s="19">
        <v>2240</v>
      </c>
      <c r="D24" s="20" t="s">
        <v>27</v>
      </c>
      <c r="E24" s="47">
        <f>SUMIF('[1]VG 2023'!U:U,'[1]Privātie PII_tāme'!C24,'[1]VG 2023'!T:T)</f>
        <v>13783.23</v>
      </c>
    </row>
    <row r="25" spans="3:5" ht="30.6" customHeight="1" x14ac:dyDescent="0.3">
      <c r="C25" s="19">
        <v>2250</v>
      </c>
      <c r="D25" s="20" t="s">
        <v>28</v>
      </c>
      <c r="E25" s="47">
        <f>SUMIF('[1]VG 2023'!U:U,'[1]Privātie PII_tāme'!C25,'[1]VG 2023'!T:T)</f>
        <v>12231.310000000001</v>
      </c>
    </row>
    <row r="26" spans="3:5" ht="15" thickBot="1" x14ac:dyDescent="0.35">
      <c r="C26" s="21">
        <v>2260</v>
      </c>
      <c r="D26" s="22" t="s">
        <v>29</v>
      </c>
      <c r="E26" s="48">
        <f>SUMIF('[1]VG 2023'!U:U,'[1]Privātie PII_tāme'!C26,'[1]VG 2023'!T:T)</f>
        <v>33437.380000000005</v>
      </c>
    </row>
    <row r="27" spans="3:5" ht="29.4" customHeight="1" x14ac:dyDescent="0.3">
      <c r="C27" s="17">
        <v>2300</v>
      </c>
      <c r="D27" s="18" t="s">
        <v>30</v>
      </c>
      <c r="E27" s="37">
        <f>E28+E29+E30+E31+E32+E33</f>
        <v>33770.42</v>
      </c>
    </row>
    <row r="28" spans="3:5" ht="30.6" customHeight="1" x14ac:dyDescent="0.3">
      <c r="C28" s="19">
        <v>2310</v>
      </c>
      <c r="D28" s="20" t="s">
        <v>31</v>
      </c>
      <c r="E28" s="47">
        <f>SUMIF('[1]VG 2023'!U:U,'[1]Privātie PII_tāme'!C28,'[1]VG 2023'!T:T)</f>
        <v>6991.8300000000008</v>
      </c>
    </row>
    <row r="29" spans="3:5" ht="30.6" customHeight="1" x14ac:dyDescent="0.3">
      <c r="C29" s="19">
        <v>2320</v>
      </c>
      <c r="D29" s="20" t="s">
        <v>32</v>
      </c>
      <c r="E29" s="47">
        <f>SUMIF('[1]VG 2023'!U:U,'[1]Privātie PII_tāme'!C29,'[1]VG 2023'!T:T)</f>
        <v>0</v>
      </c>
    </row>
    <row r="30" spans="3:5" ht="30.6" customHeight="1" x14ac:dyDescent="0.3">
      <c r="C30" s="19">
        <v>2340</v>
      </c>
      <c r="D30" s="20" t="s">
        <v>33</v>
      </c>
      <c r="E30" s="47">
        <f>SUMIF('[1]VG 2023'!U:U,'[1]Privātie PII_tāme'!C30,'[1]VG 2023'!T:T)</f>
        <v>171.71999999999997</v>
      </c>
    </row>
    <row r="31" spans="3:5" ht="22.8" customHeight="1" x14ac:dyDescent="0.3">
      <c r="C31" s="19">
        <v>2350</v>
      </c>
      <c r="D31" s="20" t="s">
        <v>34</v>
      </c>
      <c r="E31" s="47">
        <f>SUMIF('[1]VG 2023'!U:U,'[1]Privātie PII_tāme'!C31,'[1]VG 2023'!T:T)</f>
        <v>1518.3899999999999</v>
      </c>
    </row>
    <row r="32" spans="3:5" ht="22.8" customHeight="1" x14ac:dyDescent="0.3">
      <c r="C32" s="19">
        <v>2360</v>
      </c>
      <c r="D32" s="20" t="s">
        <v>35</v>
      </c>
      <c r="E32" s="47">
        <f>SUMIF('[1]VG 2023'!U:U,'[1]Privātie PII_tāme'!C32,'[1]VG 2023'!T:T)</f>
        <v>0</v>
      </c>
    </row>
    <row r="33" spans="3:9" ht="22.8" customHeight="1" thickBot="1" x14ac:dyDescent="0.35">
      <c r="C33" s="21">
        <v>2370</v>
      </c>
      <c r="D33" s="22" t="s">
        <v>36</v>
      </c>
      <c r="E33" s="48">
        <f>SUMIF('[1]VG 2023'!U:U,'[1]Privātie PII_tāme'!C33,'[1]VG 2023'!T:T)</f>
        <v>25088.48</v>
      </c>
    </row>
    <row r="34" spans="3:9" ht="30" customHeight="1" x14ac:dyDescent="0.3">
      <c r="C34" s="23">
        <v>2400</v>
      </c>
      <c r="D34" s="18" t="s">
        <v>37</v>
      </c>
      <c r="E34" s="37">
        <f>SUMIF('[1]VG 2023'!U:U,'[1]Privātie PII_tāme'!C34,'[1]VG 2023'!T:T)</f>
        <v>0</v>
      </c>
    </row>
    <row r="35" spans="3:9" ht="30" customHeight="1" x14ac:dyDescent="0.3">
      <c r="C35" s="24"/>
      <c r="D35" s="25" t="s">
        <v>38</v>
      </c>
      <c r="E35" s="38">
        <f>SUM('[1]VG 2023'!M73:N73)</f>
        <v>24188.45</v>
      </c>
    </row>
    <row r="36" spans="3:9" ht="30" customHeight="1" thickBot="1" x14ac:dyDescent="0.35">
      <c r="C36" s="26"/>
      <c r="D36" s="3" t="s">
        <v>39</v>
      </c>
      <c r="E36" s="39">
        <v>0</v>
      </c>
    </row>
    <row r="37" spans="3:9" ht="15" thickBot="1" x14ac:dyDescent="0.35">
      <c r="C37" s="56" t="s">
        <v>40</v>
      </c>
      <c r="D37" s="57"/>
      <c r="E37" s="58"/>
    </row>
    <row r="38" spans="3:9" ht="47.4" customHeight="1" x14ac:dyDescent="0.3">
      <c r="C38" s="17"/>
      <c r="D38" s="5" t="s">
        <v>41</v>
      </c>
      <c r="E38" s="37">
        <f>[1]Dotācijas!E5+[1]Dotācijas!E11+[1]Dotācijas!E18</f>
        <v>44115.520000000004</v>
      </c>
    </row>
    <row r="39" spans="3:9" ht="47.4" customHeight="1" x14ac:dyDescent="0.3">
      <c r="C39" s="42"/>
      <c r="D39" s="4" t="s">
        <v>42</v>
      </c>
      <c r="E39" s="43">
        <f>SUM(E14+E38)/(12*'[1]Tāmes pielikums_izgl_sk'!C9)</f>
        <v>783.23862526539278</v>
      </c>
    </row>
    <row r="40" spans="3:9" ht="33.6" customHeight="1" x14ac:dyDescent="0.3">
      <c r="C40" s="42"/>
      <c r="D40" s="4" t="s">
        <v>43</v>
      </c>
      <c r="E40" s="43">
        <f>SUM((E14+E38)*('[1]Tāmes pielikums_izgl_sk'!C8/'[1]Tāmes pielikums_izgl_sk'!C9)-E38)/(12*'[1]Tāmes pielikums_izgl_sk'!C8)</f>
        <v>739.98811546147124</v>
      </c>
    </row>
    <row r="41" spans="3:9" ht="15" thickBot="1" x14ac:dyDescent="0.35">
      <c r="C41" s="27"/>
      <c r="D41" s="2" t="s">
        <v>44</v>
      </c>
      <c r="E41" s="28"/>
    </row>
    <row r="43" spans="3:9" s="49" customFormat="1" ht="44.4" customHeight="1" x14ac:dyDescent="0.3">
      <c r="C43" s="60" t="s">
        <v>45</v>
      </c>
      <c r="D43" s="60"/>
      <c r="E43" s="60"/>
      <c r="F43" s="51"/>
      <c r="G43" s="51"/>
      <c r="H43" s="51"/>
      <c r="I43" s="51"/>
    </row>
    <row r="44" spans="3:9" s="49" customFormat="1" ht="13.2" x14ac:dyDescent="0.3"/>
    <row r="45" spans="3:9" s="49" customFormat="1" ht="15.6" x14ac:dyDescent="0.3">
      <c r="C45" s="52" t="s">
        <v>46</v>
      </c>
      <c r="D45" s="53"/>
    </row>
    <row r="46" spans="3:9" s="49" customFormat="1" ht="13.2" x14ac:dyDescent="0.3"/>
    <row r="47" spans="3:9" s="49" customFormat="1" ht="15.75" customHeight="1" x14ac:dyDescent="0.3">
      <c r="C47" s="59" t="s">
        <v>47</v>
      </c>
      <c r="D47" s="59"/>
      <c r="E47" s="59"/>
    </row>
    <row r="48" spans="3:9" s="49" customFormat="1" ht="13.2" x14ac:dyDescent="0.3">
      <c r="D48" s="54" t="s">
        <v>48</v>
      </c>
    </row>
  </sheetData>
  <mergeCells count="6">
    <mergeCell ref="C2:E2"/>
    <mergeCell ref="C16:E16"/>
    <mergeCell ref="C47:E47"/>
    <mergeCell ref="C43:E43"/>
    <mergeCell ref="C37:E37"/>
    <mergeCell ref="C15:E15"/>
  </mergeCells>
  <hyperlinks>
    <hyperlink ref="E10" r:id="rId1" xr:uid="{36D1DED2-C6AE-4537-BDF4-3204D4D869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A52AC-5F95-4CE2-8C91-0C11075F6E2F}">
  <dimension ref="A2:C11"/>
  <sheetViews>
    <sheetView workbookViewId="0">
      <selection activeCell="G6" sqref="G6"/>
    </sheetView>
  </sheetViews>
  <sheetFormatPr defaultRowHeight="14.4" x14ac:dyDescent="0.3"/>
  <cols>
    <col min="1" max="1" width="8.88671875" style="30"/>
    <col min="2" max="2" width="71.88671875" style="30" customWidth="1"/>
    <col min="3" max="3" width="19.33203125" style="30" customWidth="1"/>
  </cols>
  <sheetData>
    <row r="2" spans="2:3" x14ac:dyDescent="0.3">
      <c r="C2" s="31" t="s">
        <v>49</v>
      </c>
    </row>
    <row r="4" spans="2:3" x14ac:dyDescent="0.3">
      <c r="B4" s="64" t="s">
        <v>50</v>
      </c>
      <c r="C4" s="64"/>
    </row>
    <row r="6" spans="2:3" x14ac:dyDescent="0.3">
      <c r="B6" s="32"/>
      <c r="C6" s="29" t="s">
        <v>51</v>
      </c>
    </row>
    <row r="7" spans="2:3" x14ac:dyDescent="0.3">
      <c r="B7" s="33" t="s">
        <v>52</v>
      </c>
      <c r="C7" s="32">
        <f>'[1]VG 2023'!C2</f>
        <v>72</v>
      </c>
    </row>
    <row r="8" spans="2:3" x14ac:dyDescent="0.3">
      <c r="B8" s="33" t="s">
        <v>53</v>
      </c>
      <c r="C8" s="32">
        <f>'[1]VG 2023'!C3</f>
        <v>85</v>
      </c>
    </row>
    <row r="9" spans="2:3" x14ac:dyDescent="0.3">
      <c r="C9" s="30">
        <f>SUM(C7:C8)</f>
        <v>157</v>
      </c>
    </row>
    <row r="11" spans="2:3" x14ac:dyDescent="0.3">
      <c r="B11"/>
      <c r="C11"/>
    </row>
  </sheetData>
  <mergeCells count="1">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Privātie PII tāme</vt:lpstr>
      <vt:lpstr>Tāmes pielik_izgl_sk PII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MĀKULE Agita</dc:creator>
  <cp:lastModifiedBy>MĀKULE Agita</cp:lastModifiedBy>
  <dcterms:created xsi:type="dcterms:W3CDTF">2024-02-15T11:59:38Z</dcterms:created>
  <dcterms:modified xsi:type="dcterms:W3CDTF">2024-02-16T09:52:54Z</dcterms:modified>
</cp:coreProperties>
</file>