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19200" windowHeight="8180" tabRatio="720"/>
  </bookViews>
  <sheets>
    <sheet name="Privātie PII_tāme" sheetId="8" r:id="rId1"/>
    <sheet name="Tāmes pielikums_izgl.sk." sheetId="10" r:id="rId2"/>
  </sheet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40" i="8" l="1"/>
  <c r="G40" i="8" s="1"/>
  <c r="E38" i="8"/>
  <c r="F37" i="8"/>
  <c r="G37" i="8" s="1"/>
  <c r="F36" i="8"/>
  <c r="G36" i="8" s="1"/>
  <c r="F35" i="8"/>
  <c r="G35" i="8" s="1"/>
  <c r="F34" i="8"/>
  <c r="G34" i="8" s="1"/>
  <c r="F33" i="8"/>
  <c r="G33" i="8" s="1"/>
  <c r="F32" i="8"/>
  <c r="G32" i="8" s="1"/>
  <c r="F31" i="8"/>
  <c r="G31" i="8" s="1"/>
  <c r="F30" i="8"/>
  <c r="G30" i="8" s="1"/>
  <c r="F28" i="8"/>
  <c r="G28" i="8" s="1"/>
  <c r="F27" i="8"/>
  <c r="G27" i="8" s="1"/>
  <c r="G26" i="8"/>
  <c r="F26" i="8"/>
  <c r="F25" i="8"/>
  <c r="G25" i="8" s="1"/>
  <c r="F24" i="8"/>
  <c r="G24" i="8" s="1"/>
  <c r="F23" i="8"/>
  <c r="F22" i="8" s="1"/>
  <c r="E21" i="8"/>
  <c r="F20" i="8"/>
  <c r="G20" i="8" s="1"/>
  <c r="G29" i="8" l="1"/>
  <c r="F19" i="8"/>
  <c r="G19" i="8" s="1"/>
  <c r="G23" i="8"/>
  <c r="G22" i="8" s="1"/>
  <c r="E22" i="8" s="1"/>
  <c r="F29" i="8"/>
  <c r="E29" i="8" s="1"/>
  <c r="G16" i="8" l="1"/>
  <c r="G41" i="8"/>
  <c r="G42" i="8"/>
  <c r="E16" i="8"/>
  <c r="F16" i="8"/>
  <c r="F42" i="8" l="1"/>
  <c r="E42" i="8" s="1"/>
  <c r="F41" i="8"/>
  <c r="E41" i="8" s="1"/>
</calcChain>
</file>

<file path=xl/sharedStrings.xml><?xml version="1.0" encoding="utf-8"?>
<sst xmlns="http://schemas.openxmlformats.org/spreadsheetml/2006/main" count="58" uniqueCount="58">
  <si>
    <t>Ekonomiskās klasifikācijas kods</t>
  </si>
  <si>
    <t>Izglītības iestāde</t>
  </si>
  <si>
    <t xml:space="preserve">1. Aprēķinā iekļautie izdevumi </t>
  </si>
  <si>
    <t>Remontdarbi un iestāžu uzturēšanas pakalpojumi (izņemot ēku, būvju un ceļu kapitālo remontu);</t>
  </si>
  <si>
    <t xml:space="preserve">Krājumi, materiāli, energoresursi, preces, biroja preces un inventārs, kurus neuzskaita pamatkapitāla veidošanā </t>
  </si>
  <si>
    <t>Valsts un pašvaldību aprūpē un apgādē esošo personu uzturēšanas izdevumi  (izņemot ēdināšanas izdevumus (EKK 2363));</t>
  </si>
  <si>
    <t xml:space="preserve">Kurināmais un enerģētiskie materiāli </t>
  </si>
  <si>
    <t>Atalgojumi (EKK 1100) (izņemot pedagogu atalgojumu, kuru piešķir kā mērķdotāciju no valsts budžeta)</t>
  </si>
  <si>
    <t>Darba devēja valsts sociālās apdrošināšanas obligātās iemaksas, pabalsti un kompensācijas (EKK 1200) (izņemot valsts sociālās apdrošināšanas obligātās iemaksas, kuras piešķir kā mērķdotāciju no valsts budžeta);</t>
  </si>
  <si>
    <t>Privātās pirmsskolas izglītības iestādes pakalpojumu izmaksu tāme</t>
  </si>
  <si>
    <t>PPII FINASĒJUMS</t>
  </si>
  <si>
    <t>VECĀKU FINANSĒJUMS</t>
  </si>
  <si>
    <t>Izmaksas par pirmsskolas izglītības pakalpojumu privātā izglītības iestādē, EUR</t>
  </si>
  <si>
    <t>Izmaksas par pirmsskolas izglītības pakalpojumu privātā izglītības iestādē ir aprēķinātas, atbilstoši ekonomiskās klasifikācijas kodiem iekļaujot šādus iepriekšējā gadā pēc naudas plūsmas uzskaitītos izdevumus un šādas aprēķinātas vērtības, kuras dalītas ar audzēkņu skaitu uz kārtējā gada 1.septembri attiecīgajā pirmsskolas izglītības iestādē, EUR:</t>
  </si>
  <si>
    <t xml:space="preserve">Zāles, ķimikālijas, laboratorijas preces, medicīniskās ierīces, medicīniskie instrumenti, laboratorijas dzīvnieki un to uzturēšana </t>
  </si>
  <si>
    <t xml:space="preserve">Mācību līdzekļi un materiāli (izņemot valsts budžeta dotācijas mācību līdzekļu iegādei) </t>
  </si>
  <si>
    <r>
      <t xml:space="preserve">Citi izdevumi </t>
    </r>
    <r>
      <rPr>
        <b/>
        <i/>
        <sz val="8"/>
        <rFont val="Arial"/>
        <family val="2"/>
        <charset val="186"/>
      </rPr>
      <t>(ja tādi tiek norādīti, nepieciešams norādīt izdevumu veidu)</t>
    </r>
    <r>
      <rPr>
        <b/>
        <sz val="8"/>
        <rFont val="Arial"/>
        <family val="2"/>
        <charset val="186"/>
      </rPr>
      <t>.</t>
    </r>
  </si>
  <si>
    <t>Datums</t>
  </si>
  <si>
    <t>(paraksts, vārds, uzvārds, amats)</t>
  </si>
  <si>
    <t xml:space="preserve">Valsts budžeta mērķdotācija, ko privātā izglītības iestāde saņem par bērniem, kam tiek īstenota obligātā sagatavošana pamatizglītības apguvei  ( summa netiek iekļauta attiecīgajās izmaksu pozīcijās) </t>
  </si>
  <si>
    <t>Kopējais pamatlīdzekļu nolietojums, kas tiek aprēķināts, ievērojot ilgtermiņa ieguldījumu uzskaites kārtību un kurš tiek dalīts ar audzēkņu skaitu attiecīgajā izglītības iestādē.</t>
  </si>
  <si>
    <t xml:space="preserve">2. Aprēķinā neiekļautie izdevumi </t>
  </si>
  <si>
    <t>Apliecinu, ka tāmē iekļautie izdevumi ir veikti izmaksu periodā, tie atbilst normatīvajiem aktiem par izmaksu ekonomisko klasifikāciju, norādītā informācija ir patiesa , aprēķins sakrīt ar iestādes gada pārskata datiem, kas iesniegti Valsts ieņēmumu dienestā</t>
  </si>
  <si>
    <t>Eiropas Struktūrfondu projektu finansējuma izmaksas</t>
  </si>
  <si>
    <t>Mācību, darba un dienesta komandējumi, darba braucieni (EKK 2100) (izņemot tos, kas finansēti no Eiropas Savienības fondiem)</t>
  </si>
  <si>
    <t>Pakalpojumi</t>
  </si>
  <si>
    <t>Izdevumi par sakaru pakalpojumiem</t>
  </si>
  <si>
    <t>Izdevumi par komunālajiem pakalpojumiem</t>
  </si>
  <si>
    <t>Dažādi pakalpojumi</t>
  </si>
  <si>
    <t>Īre un noma</t>
  </si>
  <si>
    <t>Informācijas tehnoloģiju pakalpojumi;</t>
  </si>
  <si>
    <t>Izdevumi par dažādām precēm un inventāru</t>
  </si>
  <si>
    <t>Iestāžu uzturēšanas materiāli un preces</t>
  </si>
  <si>
    <t>Izdevumi periodikas iegādei bibliotēku krājumiem</t>
  </si>
  <si>
    <t xml:space="preserve">Izglītības iestāde: </t>
  </si>
  <si>
    <t xml:space="preserve">Izglītības iestādes dibinātājs:   </t>
  </si>
  <si>
    <t>Reģistrācijas Nr.</t>
  </si>
  <si>
    <t xml:space="preserve">Juridiskā adrese: </t>
  </si>
  <si>
    <t xml:space="preserve">Pirmsskolas izglītības programmas īstenošanas adrese: </t>
  </si>
  <si>
    <t xml:space="preserve">Tālrunis: </t>
  </si>
  <si>
    <t xml:space="preserve">E-pasta adrese: </t>
  </si>
  <si>
    <t>Izmaksu periods:</t>
  </si>
  <si>
    <t>Tāmes pielikums</t>
  </si>
  <si>
    <t>Izglītojamo skaits</t>
  </si>
  <si>
    <t>PPII Multimetode</t>
  </si>
  <si>
    <t>SIA Multimetode</t>
  </si>
  <si>
    <t>Brīvības iela 136-5</t>
  </si>
  <si>
    <t>Indrānu iela 13, Rīga</t>
  </si>
  <si>
    <t>info@multimetode.lv</t>
  </si>
  <si>
    <t>Dibinātāja parakst tiesīgā persona_________Mārtiņš Jurjevs, valdes loceklis_____________</t>
  </si>
  <si>
    <t>Paraksts__Mārtiņš Jurjevs, valdes loceklis</t>
  </si>
  <si>
    <t>KOPĀ 2023</t>
  </si>
  <si>
    <t>Izglītojamo skaits no pusotra līdz četru gadu vecumam</t>
  </si>
  <si>
    <t xml:space="preserve">Izglītojamo skaits obligātās sagatavošanas (5-6 gadu)  vecumā </t>
  </si>
  <si>
    <t>Vienam izglītojamajam nepieciešamās vidējās izmaksas mēnesī ( no pusotra gada līdz  4 gadu vecumam )</t>
  </si>
  <si>
    <t>Vienam izglītojamajam nepieciešamās vidējās izmaksas mēnesī (5-6 gadus veciem bērniem)</t>
  </si>
  <si>
    <t>01.01.2024-31.12.2024</t>
  </si>
  <si>
    <t xml:space="preserve">Privātās pirmsskolas izglītības iestādes PPII Multimetode  izglītojamo skaits uz 2024.gada 1.septembri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</si>
</sst>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33" x14ac:knownFonts="1">
    <font>
      <sz val="10"/>
      <name val="Arial"/>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10"/>
      <name val="Arial"/>
      <family val="2"/>
      <charset val="186"/>
    </font>
    <font>
      <sz val="8"/>
      <name val="Arial"/>
      <family val="2"/>
      <charset val="186"/>
    </font>
    <font>
      <b/>
      <sz val="10"/>
      <name val="Arial"/>
      <family val="2"/>
      <charset val="186"/>
    </font>
    <font>
      <sz val="9"/>
      <name val="Arial"/>
      <family val="2"/>
      <charset val="186"/>
    </font>
    <font>
      <b/>
      <sz val="16"/>
      <name val="Arial"/>
      <family val="2"/>
      <charset val="186"/>
    </font>
    <font>
      <b/>
      <sz val="8"/>
      <name val="Arial"/>
      <family val="2"/>
      <charset val="186"/>
    </font>
    <font>
      <b/>
      <sz val="8"/>
      <color theme="1"/>
      <name val="Arial"/>
      <family val="2"/>
      <charset val="186"/>
    </font>
    <font>
      <b/>
      <sz val="11"/>
      <name val="Arial"/>
      <family val="2"/>
      <charset val="186"/>
    </font>
    <font>
      <b/>
      <i/>
      <sz val="8"/>
      <name val="Arial"/>
      <family val="2"/>
      <charset val="186"/>
    </font>
    <font>
      <i/>
      <sz val="10"/>
      <name val="Times New Roman"/>
      <family val="1"/>
      <charset val="186"/>
    </font>
    <font>
      <sz val="12"/>
      <name val="Times New Roman"/>
      <family val="1"/>
      <charset val="186"/>
    </font>
    <font>
      <i/>
      <sz val="10"/>
      <name val="Arial"/>
      <family val="2"/>
      <charset val="186"/>
    </font>
    <font>
      <b/>
      <sz val="10"/>
      <name val="Times New Roman"/>
      <family val="1"/>
      <charset val="186"/>
    </font>
    <font>
      <sz val="10"/>
      <name val="Arial"/>
      <family val="2"/>
      <charset val="186"/>
    </font>
    <font>
      <u/>
      <sz val="10"/>
      <color theme="10"/>
      <name val="Arial"/>
      <family val="2"/>
      <charset val="186"/>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theme="9" tint="0.79998168889431442"/>
      </patternFill>
    </fill>
    <fill>
      <patternFill patternType="solid">
        <fgColor theme="9" tint="0.79998168889431442"/>
        <bgColor theme="9" tint="0.79998168889431442"/>
      </patternFill>
    </fill>
    <fill>
      <patternFill patternType="solid">
        <fgColor theme="0"/>
        <bgColor indexed="64"/>
      </patternFill>
    </fill>
    <fill>
      <patternFill patternType="solid">
        <fgColor theme="2"/>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43" fontId="18" fillId="0" borderId="0" applyFont="0" applyFill="0" applyBorder="0" applyAlignment="0" applyProtection="0"/>
    <xf numFmtId="0" fontId="31" fillId="0" borderId="0"/>
    <xf numFmtId="0" fontId="18" fillId="0" borderId="0"/>
    <xf numFmtId="0" fontId="32" fillId="0" borderId="0" applyNumberFormat="0" applyFill="0" applyBorder="0" applyAlignment="0" applyProtection="0"/>
  </cellStyleXfs>
  <cellXfs count="85">
    <xf numFmtId="0" fontId="18" fillId="0" borderId="0" xfId="0" applyFont="1"/>
    <xf numFmtId="0" fontId="18" fillId="0" borderId="0" xfId="42" applyFont="1"/>
    <xf numFmtId="3" fontId="18" fillId="0" borderId="0" xfId="42" applyNumberFormat="1" applyFont="1"/>
    <xf numFmtId="0" fontId="22" fillId="0" borderId="0" xfId="42" applyFont="1" applyAlignment="1">
      <alignment horizontal="left"/>
    </xf>
    <xf numFmtId="0" fontId="20" fillId="0" borderId="10" xfId="42" applyFont="1" applyBorder="1"/>
    <xf numFmtId="0" fontId="22" fillId="0" borderId="0" xfId="42" applyFont="1" applyBorder="1" applyAlignment="1">
      <alignment horizontal="left"/>
    </xf>
    <xf numFmtId="0" fontId="18" fillId="0" borderId="0" xfId="42" applyFont="1" applyBorder="1"/>
    <xf numFmtId="0" fontId="20" fillId="0" borderId="10" xfId="42" applyFont="1" applyBorder="1" applyAlignment="1">
      <alignment wrapText="1"/>
    </xf>
    <xf numFmtId="0" fontId="28" fillId="0" borderId="0" xfId="0" applyFont="1" applyAlignment="1">
      <alignment horizontal="justify" vertical="center"/>
    </xf>
    <xf numFmtId="0" fontId="28" fillId="0" borderId="0" xfId="0" applyFont="1" applyAlignment="1">
      <alignment horizontal="right" vertical="center"/>
    </xf>
    <xf numFmtId="0" fontId="20" fillId="0" borderId="0" xfId="42" applyFont="1"/>
    <xf numFmtId="0" fontId="18" fillId="0" borderId="0" xfId="0" applyFont="1" applyAlignment="1">
      <alignment horizontal="center"/>
    </xf>
    <xf numFmtId="0" fontId="27" fillId="0" borderId="0" xfId="0" applyFont="1" applyAlignment="1">
      <alignment vertical="top"/>
    </xf>
    <xf numFmtId="4" fontId="23" fillId="0" borderId="12" xfId="42" applyNumberFormat="1" applyFont="1" applyBorder="1" applyAlignment="1">
      <alignment horizontal="center"/>
    </xf>
    <xf numFmtId="0" fontId="18" fillId="0" borderId="15" xfId="42" applyFont="1" applyBorder="1"/>
    <xf numFmtId="0" fontId="23" fillId="35" borderId="17" xfId="42" applyFont="1" applyFill="1" applyBorder="1" applyAlignment="1">
      <alignment horizontal="left"/>
    </xf>
    <xf numFmtId="0" fontId="19" fillId="35" borderId="17" xfId="42" applyFont="1" applyFill="1" applyBorder="1" applyAlignment="1">
      <alignment horizontal="right"/>
    </xf>
    <xf numFmtId="0" fontId="23" fillId="35" borderId="16" xfId="42" applyFont="1" applyFill="1" applyBorder="1" applyAlignment="1">
      <alignment horizontal="left"/>
    </xf>
    <xf numFmtId="0" fontId="23" fillId="35" borderId="18" xfId="42" applyFont="1" applyFill="1" applyBorder="1" applyAlignment="1">
      <alignment horizontal="left"/>
    </xf>
    <xf numFmtId="0" fontId="23" fillId="33" borderId="17" xfId="42" applyFont="1" applyFill="1" applyBorder="1" applyAlignment="1">
      <alignment horizontal="left" wrapText="1"/>
    </xf>
    <xf numFmtId="0" fontId="19" fillId="33" borderId="17" xfId="42" applyFont="1" applyFill="1" applyBorder="1" applyAlignment="1">
      <alignment horizontal="left" wrapText="1" indent="2"/>
    </xf>
    <xf numFmtId="0" fontId="23" fillId="0" borderId="16" xfId="0" applyFont="1" applyBorder="1" applyAlignment="1">
      <alignment wrapText="1"/>
    </xf>
    <xf numFmtId="4" fontId="23" fillId="0" borderId="17" xfId="42" applyNumberFormat="1" applyFont="1" applyBorder="1" applyAlignment="1">
      <alignment horizontal="center"/>
    </xf>
    <xf numFmtId="4" fontId="19" fillId="0" borderId="17" xfId="42" applyNumberFormat="1" applyFont="1" applyBorder="1"/>
    <xf numFmtId="4" fontId="23" fillId="0" borderId="16" xfId="42" applyNumberFormat="1" applyFont="1" applyBorder="1" applyAlignment="1">
      <alignment horizontal="center"/>
    </xf>
    <xf numFmtId="4" fontId="23" fillId="0" borderId="18" xfId="42" applyNumberFormat="1" applyFont="1" applyBorder="1" applyAlignment="1">
      <alignment horizontal="center"/>
    </xf>
    <xf numFmtId="4" fontId="23" fillId="0" borderId="14" xfId="42" applyNumberFormat="1" applyFont="1" applyBorder="1" applyAlignment="1">
      <alignment horizontal="center"/>
    </xf>
    <xf numFmtId="4" fontId="19" fillId="0" borderId="14" xfId="42" applyNumberFormat="1" applyFont="1" applyBorder="1"/>
    <xf numFmtId="4" fontId="23" fillId="0" borderId="19" xfId="42" applyNumberFormat="1" applyFont="1" applyBorder="1" applyAlignment="1">
      <alignment horizontal="center"/>
    </xf>
    <xf numFmtId="0" fontId="23" fillId="33" borderId="20" xfId="42" applyFont="1" applyFill="1" applyBorder="1" applyAlignment="1">
      <alignment horizontal="left"/>
    </xf>
    <xf numFmtId="0" fontId="23" fillId="33" borderId="20" xfId="42" applyFont="1" applyFill="1" applyBorder="1" applyAlignment="1">
      <alignment horizontal="left" wrapText="1"/>
    </xf>
    <xf numFmtId="4" fontId="23" fillId="0" borderId="20" xfId="42" applyNumberFormat="1" applyFont="1" applyBorder="1" applyAlignment="1">
      <alignment horizontal="center"/>
    </xf>
    <xf numFmtId="4" fontId="23" fillId="0" borderId="13" xfId="42" applyNumberFormat="1" applyFont="1" applyBorder="1" applyAlignment="1">
      <alignment horizontal="center"/>
    </xf>
    <xf numFmtId="0" fontId="23" fillId="33" borderId="21" xfId="42" applyFont="1" applyFill="1" applyBorder="1" applyAlignment="1">
      <alignment horizontal="center" wrapText="1"/>
    </xf>
    <xf numFmtId="0" fontId="25" fillId="0" borderId="0" xfId="0" applyFont="1" applyBorder="1"/>
    <xf numFmtId="0" fontId="23" fillId="33" borderId="0" xfId="42" applyFont="1" applyFill="1" applyBorder="1" applyAlignment="1">
      <alignment horizontal="center" wrapText="1"/>
    </xf>
    <xf numFmtId="0" fontId="23" fillId="33" borderId="11" xfId="42" applyFont="1" applyFill="1" applyBorder="1" applyAlignment="1">
      <alignment horizontal="center" wrapText="1"/>
    </xf>
    <xf numFmtId="0" fontId="24" fillId="0" borderId="11" xfId="42" applyFont="1" applyFill="1" applyBorder="1" applyAlignment="1">
      <alignment horizontal="center" wrapText="1"/>
    </xf>
    <xf numFmtId="0" fontId="24" fillId="0" borderId="22" xfId="42" applyFont="1" applyFill="1" applyBorder="1" applyAlignment="1">
      <alignment horizontal="center" wrapText="1"/>
    </xf>
    <xf numFmtId="0" fontId="23" fillId="35" borderId="20" xfId="42" applyFont="1" applyFill="1" applyBorder="1" applyAlignment="1">
      <alignment horizontal="left"/>
    </xf>
    <xf numFmtId="0" fontId="23" fillId="33" borderId="24" xfId="42" applyFont="1" applyFill="1" applyBorder="1" applyAlignment="1">
      <alignment horizontal="left"/>
    </xf>
    <xf numFmtId="0" fontId="23" fillId="33" borderId="24" xfId="42" applyFont="1" applyFill="1" applyBorder="1" applyAlignment="1">
      <alignment horizontal="left" wrapText="1"/>
    </xf>
    <xf numFmtId="4" fontId="23" fillId="0" borderId="24" xfId="42" applyNumberFormat="1" applyFont="1" applyBorder="1" applyAlignment="1">
      <alignment horizontal="center"/>
    </xf>
    <xf numFmtId="4" fontId="23" fillId="0" borderId="15" xfId="42" applyNumberFormat="1" applyFont="1" applyBorder="1" applyAlignment="1">
      <alignment horizontal="center"/>
    </xf>
    <xf numFmtId="0" fontId="23" fillId="35" borderId="11" xfId="42" applyFont="1" applyFill="1" applyBorder="1" applyAlignment="1">
      <alignment horizontal="left"/>
    </xf>
    <xf numFmtId="0" fontId="23" fillId="33" borderId="11" xfId="42" applyFont="1" applyFill="1" applyBorder="1" applyAlignment="1">
      <alignment horizontal="left" wrapText="1"/>
    </xf>
    <xf numFmtId="4" fontId="23" fillId="0" borderId="11" xfId="42" applyNumberFormat="1" applyFont="1" applyBorder="1" applyAlignment="1">
      <alignment horizontal="center"/>
    </xf>
    <xf numFmtId="4" fontId="23" fillId="0" borderId="23" xfId="42" applyNumberFormat="1" applyFont="1" applyBorder="1" applyAlignment="1">
      <alignment horizontal="center"/>
    </xf>
    <xf numFmtId="0" fontId="23" fillId="33" borderId="11" xfId="42" applyFont="1" applyFill="1" applyBorder="1" applyAlignment="1">
      <alignment horizontal="left"/>
    </xf>
    <xf numFmtId="0" fontId="19" fillId="35" borderId="16" xfId="42" applyFont="1" applyFill="1" applyBorder="1" applyAlignment="1">
      <alignment horizontal="right"/>
    </xf>
    <xf numFmtId="0" fontId="19" fillId="33" borderId="16" xfId="42" applyFont="1" applyFill="1" applyBorder="1" applyAlignment="1">
      <alignment horizontal="left" wrapText="1" indent="2"/>
    </xf>
    <xf numFmtId="0" fontId="18" fillId="0" borderId="0" xfId="0" applyFont="1" applyBorder="1"/>
    <xf numFmtId="0" fontId="30" fillId="0" borderId="20" xfId="0" applyFont="1" applyBorder="1" applyAlignment="1">
      <alignment wrapText="1"/>
    </xf>
    <xf numFmtId="0" fontId="30" fillId="0" borderId="17" xfId="0" applyFont="1" applyBorder="1" applyAlignment="1">
      <alignment wrapText="1"/>
    </xf>
    <xf numFmtId="0" fontId="30" fillId="0" borderId="16" xfId="0" applyFont="1" applyBorder="1" applyAlignment="1">
      <alignment vertical="center"/>
    </xf>
    <xf numFmtId="14" fontId="18" fillId="0" borderId="0" xfId="0" applyNumberFormat="1" applyFont="1"/>
    <xf numFmtId="4" fontId="23" fillId="36" borderId="20" xfId="42" applyNumberFormat="1" applyFont="1" applyFill="1" applyBorder="1" applyAlignment="1">
      <alignment horizontal="center"/>
    </xf>
    <xf numFmtId="4" fontId="23" fillId="36" borderId="17" xfId="42" applyNumberFormat="1" applyFont="1" applyFill="1" applyBorder="1" applyAlignment="1">
      <alignment horizontal="center"/>
    </xf>
    <xf numFmtId="4" fontId="23" fillId="36" borderId="16" xfId="42" applyNumberFormat="1" applyFont="1" applyFill="1" applyBorder="1" applyAlignment="1">
      <alignment horizontal="center"/>
    </xf>
    <xf numFmtId="4" fontId="19" fillId="36" borderId="17" xfId="42" applyNumberFormat="1" applyFont="1" applyFill="1" applyBorder="1"/>
    <xf numFmtId="4" fontId="19" fillId="36" borderId="19" xfId="42" applyNumberFormat="1" applyFont="1" applyFill="1" applyBorder="1"/>
    <xf numFmtId="4" fontId="23" fillId="36" borderId="24" xfId="42" applyNumberFormat="1" applyFont="1" applyFill="1" applyBorder="1" applyAlignment="1">
      <alignment horizontal="center"/>
    </xf>
    <xf numFmtId="4" fontId="23" fillId="36" borderId="11" xfId="42" applyNumberFormat="1" applyFont="1" applyFill="1" applyBorder="1" applyAlignment="1">
      <alignment horizontal="center"/>
    </xf>
    <xf numFmtId="4" fontId="24" fillId="36" borderId="0" xfId="42" applyNumberFormat="1" applyFont="1" applyFill="1" applyBorder="1" applyAlignment="1">
      <alignment horizontal="left" wrapText="1"/>
    </xf>
    <xf numFmtId="0" fontId="23" fillId="35" borderId="17" xfId="42" applyFont="1" applyFill="1" applyBorder="1" applyAlignment="1">
      <alignment horizontal="center" vertical="center"/>
    </xf>
    <xf numFmtId="0" fontId="18" fillId="0" borderId="0" xfId="43" applyFont="1"/>
    <xf numFmtId="0" fontId="20" fillId="0" borderId="0" xfId="43" applyFont="1" applyAlignment="1">
      <alignment horizontal="right"/>
    </xf>
    <xf numFmtId="0" fontId="18" fillId="0" borderId="10" xfId="43" applyFont="1" applyBorder="1"/>
    <xf numFmtId="0" fontId="18" fillId="0" borderId="10" xfId="43" applyFont="1" applyBorder="1" applyAlignment="1">
      <alignment horizontal="center"/>
    </xf>
    <xf numFmtId="0" fontId="18" fillId="0" borderId="10" xfId="46" applyFont="1" applyFill="1" applyBorder="1"/>
    <xf numFmtId="0" fontId="18" fillId="0" borderId="0" xfId="43" applyFont="1" applyBorder="1"/>
    <xf numFmtId="0" fontId="20" fillId="35" borderId="10" xfId="42" applyFont="1" applyFill="1" applyBorder="1"/>
    <xf numFmtId="0" fontId="21" fillId="0" borderId="22" xfId="0" applyFont="1" applyBorder="1" applyAlignment="1">
      <alignment horizontal="center" wrapText="1"/>
    </xf>
    <xf numFmtId="0" fontId="21" fillId="0" borderId="23" xfId="0" applyFont="1" applyBorder="1" applyAlignment="1">
      <alignment horizontal="center" wrapText="1"/>
    </xf>
    <xf numFmtId="0" fontId="23" fillId="34" borderId="21" xfId="42" applyFont="1" applyFill="1" applyBorder="1" applyAlignment="1">
      <alignment horizontal="left"/>
    </xf>
    <xf numFmtId="0" fontId="23" fillId="34" borderId="22" xfId="42" applyFont="1" applyFill="1" applyBorder="1" applyAlignment="1">
      <alignment horizontal="left"/>
    </xf>
    <xf numFmtId="0" fontId="23" fillId="34" borderId="23" xfId="42" applyFont="1" applyFill="1" applyBorder="1" applyAlignment="1">
      <alignment horizontal="left"/>
    </xf>
    <xf numFmtId="0" fontId="28" fillId="0" borderId="0" xfId="0" applyFont="1" applyAlignment="1">
      <alignment horizontal="center" vertical="center" wrapText="1"/>
    </xf>
    <xf numFmtId="0" fontId="29" fillId="0" borderId="0" xfId="0" applyFont="1" applyAlignment="1">
      <alignment horizontal="center" vertical="top" wrapText="1"/>
    </xf>
    <xf numFmtId="0" fontId="18" fillId="0" borderId="25" xfId="42" applyFont="1" applyBorder="1" applyAlignment="1"/>
    <xf numFmtId="0" fontId="18" fillId="0" borderId="26" xfId="0" applyFont="1" applyBorder="1" applyAlignment="1"/>
    <xf numFmtId="0" fontId="18" fillId="0" borderId="27" xfId="0" applyFont="1" applyBorder="1" applyAlignment="1"/>
    <xf numFmtId="0" fontId="32" fillId="0" borderId="25" xfId="47" applyBorder="1" applyAlignment="1"/>
    <xf numFmtId="0" fontId="18" fillId="0" borderId="0" xfId="43" applyFont="1" applyAlignment="1">
      <alignment horizontal="center" wrapText="1"/>
    </xf>
    <xf numFmtId="0" fontId="18" fillId="0" borderId="0" xfId="43" applyFont="1" applyAlignment="1">
      <alignment horizontal="center" vertical="center" wrapText="1"/>
    </xf>
  </cellXfs>
  <cellStyles count="48">
    <cellStyle name="20% no 1. izcēluma" xfId="19" builtinId="30" customBuiltin="1"/>
    <cellStyle name="20% no 2. izcēluma" xfId="23" builtinId="34" customBuiltin="1"/>
    <cellStyle name="20% no 3. izcēluma" xfId="27" builtinId="38" customBuiltin="1"/>
    <cellStyle name="20% no 4. izcēluma" xfId="31" builtinId="42" customBuiltin="1"/>
    <cellStyle name="20% no 5. izcēluma" xfId="35" builtinId="46" customBuiltin="1"/>
    <cellStyle name="20% no 6. izcēluma" xfId="39" builtinId="50" customBuiltin="1"/>
    <cellStyle name="40% no 1. izcēluma" xfId="20" builtinId="31" customBuiltin="1"/>
    <cellStyle name="40% no 2. izcēluma" xfId="24" builtinId="35" customBuiltin="1"/>
    <cellStyle name="40% no 3. izcēluma" xfId="28" builtinId="39" customBuiltin="1"/>
    <cellStyle name="40% no 4. izcēluma" xfId="32" builtinId="43" customBuiltin="1"/>
    <cellStyle name="40% no 5. izcēluma" xfId="36" builtinId="47" customBuiltin="1"/>
    <cellStyle name="40% no 6. izcēluma" xfId="40" builtinId="51" customBuiltin="1"/>
    <cellStyle name="60% no 1. izcēluma" xfId="21" builtinId="32" customBuiltin="1"/>
    <cellStyle name="60% no 2. izcēluma" xfId="25" builtinId="36" customBuiltin="1"/>
    <cellStyle name="60% no 3. izcēluma" xfId="29" builtinId="40" customBuiltin="1"/>
    <cellStyle name="60% no 4. izcēluma" xfId="33" builtinId="44" customBuiltin="1"/>
    <cellStyle name="60% no 5. izcēluma" xfId="37" builtinId="48" customBuiltin="1"/>
    <cellStyle name="60% no 6. izcēluma" xfId="41" builtinId="52" customBuiltin="1"/>
    <cellStyle name="Aprēķināšana" xfId="11" builtinId="22" customBuiltin="1"/>
    <cellStyle name="Brīdinājuma teksts" xfId="14" builtinId="11" customBuiltin="1"/>
    <cellStyle name="Comma 2" xfId="44"/>
    <cellStyle name="Hipersaite" xfId="47" builtinId="8"/>
    <cellStyle name="Ievade" xfId="9" builtinId="20" customBuiltin="1"/>
    <cellStyle name="Izcēlums (1. veids)" xfId="18" builtinId="29" customBuiltin="1"/>
    <cellStyle name="Izcēlums (2. veids)" xfId="22" builtinId="33" customBuiltin="1"/>
    <cellStyle name="Izcēlums (3. veids)" xfId="26" builtinId="37" customBuiltin="1"/>
    <cellStyle name="Izcēlums (4. veids)" xfId="30" builtinId="41" customBuiltin="1"/>
    <cellStyle name="Izcēlums (5. veids)" xfId="34" builtinId="45" customBuiltin="1"/>
    <cellStyle name="Izcēlums (6. veids)" xfId="38" builtinId="49" customBuiltin="1"/>
    <cellStyle name="Izvade" xfId="10" builtinId="21" customBuiltin="1"/>
    <cellStyle name="Kopsumma" xfId="17" builtinId="25" customBuiltin="1"/>
    <cellStyle name="Labs" xfId="6" builtinId="26" customBuiltin="1"/>
    <cellStyle name="Neitrāls" xfId="8" builtinId="28" customBuiltin="1"/>
    <cellStyle name="Normal 10" xfId="43"/>
    <cellStyle name="Normal 2" xfId="42"/>
    <cellStyle name="Normal 3" xfId="45"/>
    <cellStyle name="Normal 3 3" xfId="46"/>
    <cellStyle name="Nosaukums" xfId="1" builtinId="15" customBuiltin="1"/>
    <cellStyle name="Parasts" xfId="0" builtinId="0"/>
    <cellStyle name="Paskaidrojošs teksts" xfId="16" builtinId="53" customBuiltin="1"/>
    <cellStyle name="Pārbaudes šūna" xfId="13" builtinId="23" customBuiltin="1"/>
    <cellStyle name="Piezīme" xfId="15" builtinId="10" customBuiltin="1"/>
    <cellStyle name="Saistīta šūna" xfId="12" builtinId="24" customBuiltin="1"/>
    <cellStyle name="Slikts" xfId="7" builtinId="27" customBuiltin="1"/>
    <cellStyle name="Virsraksts 1" xfId="2" builtinId="16" customBuiltin="1"/>
    <cellStyle name="Virsraksts 2" xfId="3" builtinId="17" customBuiltin="1"/>
    <cellStyle name="Virsraksts 3" xfId="4" builtinId="18" customBuiltin="1"/>
    <cellStyle name="Virsraksts 4" xfId="5" builtinId="1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multimetode.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2"/>
  <sheetViews>
    <sheetView tabSelected="1" topLeftCell="A9" zoomScaleNormal="100" workbookViewId="0">
      <selection activeCell="E20" sqref="E20"/>
    </sheetView>
  </sheetViews>
  <sheetFormatPr defaultRowHeight="12.5" x14ac:dyDescent="0.25"/>
  <cols>
    <col min="1" max="1" width="3.1796875" customWidth="1"/>
    <col min="2" max="2" width="3.54296875" customWidth="1"/>
    <col min="3" max="3" width="11.7265625" customWidth="1"/>
    <col min="4" max="4" width="90.54296875" customWidth="1"/>
    <col min="5" max="6" width="10.7265625" customWidth="1"/>
    <col min="7" max="7" width="11.453125" customWidth="1"/>
    <col min="11" max="11" width="53.26953125" customWidth="1"/>
  </cols>
  <sheetData>
    <row r="1" spans="2:7" ht="13" x14ac:dyDescent="0.3">
      <c r="G1" s="10"/>
    </row>
    <row r="4" spans="2:7" ht="20" x14ac:dyDescent="0.4">
      <c r="B4" s="3" t="s">
        <v>9</v>
      </c>
      <c r="C4" s="1"/>
      <c r="D4" s="1"/>
      <c r="E4" s="1"/>
      <c r="F4" s="1"/>
      <c r="G4" s="1"/>
    </row>
    <row r="5" spans="2:7" ht="20" x14ac:dyDescent="0.4">
      <c r="B5" s="3"/>
      <c r="C5" s="1"/>
      <c r="D5" s="1"/>
      <c r="E5" s="1"/>
      <c r="F5" s="1"/>
      <c r="G5" s="1"/>
    </row>
    <row r="6" spans="2:7" ht="20" x14ac:dyDescent="0.4">
      <c r="B6" s="3"/>
      <c r="C6" s="1"/>
      <c r="D6" s="4" t="s">
        <v>34</v>
      </c>
      <c r="E6" s="79" t="s">
        <v>44</v>
      </c>
      <c r="F6" s="80"/>
      <c r="G6" s="81"/>
    </row>
    <row r="7" spans="2:7" ht="20" x14ac:dyDescent="0.4">
      <c r="B7" s="3"/>
      <c r="C7" s="1"/>
      <c r="D7" s="4" t="s">
        <v>35</v>
      </c>
      <c r="E7" s="79" t="s">
        <v>45</v>
      </c>
      <c r="F7" s="80"/>
      <c r="G7" s="81"/>
    </row>
    <row r="8" spans="2:7" ht="20" x14ac:dyDescent="0.4">
      <c r="B8" s="3"/>
      <c r="C8" s="1"/>
      <c r="D8" s="4" t="s">
        <v>36</v>
      </c>
      <c r="E8" s="79">
        <v>40103815571</v>
      </c>
      <c r="F8" s="80"/>
      <c r="G8" s="81"/>
    </row>
    <row r="9" spans="2:7" ht="20" x14ac:dyDescent="0.4">
      <c r="B9" s="3"/>
      <c r="C9" s="1"/>
      <c r="D9" s="4" t="s">
        <v>37</v>
      </c>
      <c r="E9" s="79" t="s">
        <v>46</v>
      </c>
      <c r="F9" s="80"/>
      <c r="G9" s="81"/>
    </row>
    <row r="10" spans="2:7" ht="20.25" customHeight="1" x14ac:dyDescent="0.4">
      <c r="B10" s="3"/>
      <c r="C10" s="1"/>
      <c r="D10" s="7" t="s">
        <v>38</v>
      </c>
      <c r="E10" s="79" t="s">
        <v>47</v>
      </c>
      <c r="F10" s="80"/>
      <c r="G10" s="81"/>
    </row>
    <row r="11" spans="2:7" ht="20" x14ac:dyDescent="0.4">
      <c r="B11" s="3"/>
      <c r="C11" s="1"/>
      <c r="D11" s="71" t="s">
        <v>39</v>
      </c>
      <c r="E11" s="79">
        <v>22728650</v>
      </c>
      <c r="F11" s="80"/>
      <c r="G11" s="81"/>
    </row>
    <row r="12" spans="2:7" ht="20" x14ac:dyDescent="0.4">
      <c r="B12" s="3"/>
      <c r="C12" s="1"/>
      <c r="D12" s="4" t="s">
        <v>40</v>
      </c>
      <c r="E12" s="82" t="s">
        <v>48</v>
      </c>
      <c r="F12" s="80"/>
      <c r="G12" s="81"/>
    </row>
    <row r="13" spans="2:7" ht="20" x14ac:dyDescent="0.4">
      <c r="B13" s="5"/>
      <c r="C13" s="6"/>
      <c r="D13" s="4" t="s">
        <v>41</v>
      </c>
      <c r="E13" s="79" t="s">
        <v>56</v>
      </c>
      <c r="F13" s="80"/>
      <c r="G13" s="81"/>
    </row>
    <row r="14" spans="2:7" ht="20.5" thickBot="1" x14ac:dyDescent="0.45">
      <c r="B14" s="5"/>
      <c r="C14" s="6"/>
      <c r="D14" s="6"/>
      <c r="E14" s="6"/>
      <c r="F14" s="6"/>
      <c r="G14" s="6"/>
    </row>
    <row r="15" spans="2:7" ht="32" thickBot="1" x14ac:dyDescent="0.3">
      <c r="B15" s="14"/>
      <c r="C15" s="36" t="s">
        <v>0</v>
      </c>
      <c r="D15" s="36" t="s">
        <v>1</v>
      </c>
      <c r="E15" s="37" t="s">
        <v>51</v>
      </c>
      <c r="F15" s="38" t="s">
        <v>10</v>
      </c>
      <c r="G15" s="37" t="s">
        <v>11</v>
      </c>
    </row>
    <row r="16" spans="2:7" ht="14.5" thickBot="1" x14ac:dyDescent="0.35">
      <c r="B16" s="14"/>
      <c r="C16" s="34" t="s">
        <v>12</v>
      </c>
      <c r="D16" s="35"/>
      <c r="E16" s="63">
        <f>E19+E20+E21+E22+E29+E36+E37+E38</f>
        <v>601527.19999999995</v>
      </c>
      <c r="F16" s="63">
        <f t="shared" ref="F16:G16" si="0">F19+F20+F21+F22+F29+F36+F37+F38</f>
        <v>437097.71508000005</v>
      </c>
      <c r="G16" s="63">
        <f t="shared" si="0"/>
        <v>164429.48491999999</v>
      </c>
    </row>
    <row r="17" spans="2:11" ht="42" customHeight="1" thickBot="1" x14ac:dyDescent="0.3">
      <c r="B17" s="14"/>
      <c r="C17" s="33"/>
      <c r="D17" s="72" t="s">
        <v>13</v>
      </c>
      <c r="E17" s="72"/>
      <c r="F17" s="72"/>
      <c r="G17" s="73"/>
    </row>
    <row r="18" spans="2:11" ht="13" thickBot="1" x14ac:dyDescent="0.3">
      <c r="B18" s="14"/>
      <c r="C18" s="74" t="s">
        <v>2</v>
      </c>
      <c r="D18" s="75"/>
      <c r="E18" s="75"/>
      <c r="F18" s="75"/>
      <c r="G18" s="76"/>
    </row>
    <row r="19" spans="2:11" ht="30" customHeight="1" thickBot="1" x14ac:dyDescent="0.3">
      <c r="B19" s="2"/>
      <c r="C19" s="40">
        <v>1100</v>
      </c>
      <c r="D19" s="41" t="s">
        <v>7</v>
      </c>
      <c r="E19" s="61">
        <v>322344.98</v>
      </c>
      <c r="F19" s="42">
        <f>E19*0.7274</f>
        <v>234473.73845199999</v>
      </c>
      <c r="G19" s="43">
        <f>E19-F19</f>
        <v>87871.241547999991</v>
      </c>
    </row>
    <row r="20" spans="2:11" ht="27" customHeight="1" thickBot="1" x14ac:dyDescent="0.3">
      <c r="B20" s="2"/>
      <c r="C20" s="44">
        <v>1200</v>
      </c>
      <c r="D20" s="45" t="s">
        <v>8</v>
      </c>
      <c r="E20" s="62">
        <v>60469.22</v>
      </c>
      <c r="F20" s="46">
        <f>E20*0.7274</f>
        <v>43985.310628000007</v>
      </c>
      <c r="G20" s="47">
        <f>E20-F20</f>
        <v>16483.909371999995</v>
      </c>
    </row>
    <row r="21" spans="2:11" ht="29.25" customHeight="1" thickBot="1" x14ac:dyDescent="0.3">
      <c r="B21" s="2"/>
      <c r="C21" s="48">
        <v>2100</v>
      </c>
      <c r="D21" s="45" t="s">
        <v>24</v>
      </c>
      <c r="E21" s="62">
        <f t="shared" ref="E21" si="1">F21+G21</f>
        <v>0</v>
      </c>
      <c r="F21" s="46">
        <v>0</v>
      </c>
      <c r="G21" s="47">
        <v>0</v>
      </c>
    </row>
    <row r="22" spans="2:11" ht="19.5" customHeight="1" x14ac:dyDescent="0.25">
      <c r="B22" s="2"/>
      <c r="C22" s="39">
        <v>2200</v>
      </c>
      <c r="D22" s="30" t="s">
        <v>25</v>
      </c>
      <c r="E22" s="56">
        <f>F22+G22</f>
        <v>186474</v>
      </c>
      <c r="F22" s="56">
        <f>SUM(F23:F28)</f>
        <v>135641.1876</v>
      </c>
      <c r="G22" s="56">
        <f>SUM(G23:G28)</f>
        <v>50832.812399999988</v>
      </c>
    </row>
    <row r="23" spans="2:11" ht="18" customHeight="1" x14ac:dyDescent="0.25">
      <c r="B23" s="2"/>
      <c r="C23" s="16">
        <v>2210</v>
      </c>
      <c r="D23" s="20" t="s">
        <v>26</v>
      </c>
      <c r="E23" s="59">
        <v>1944</v>
      </c>
      <c r="F23" s="23">
        <f>E23*0.7274</f>
        <v>1414.0656000000001</v>
      </c>
      <c r="G23" s="27">
        <f>E23-F23</f>
        <v>529.93439999999987</v>
      </c>
    </row>
    <row r="24" spans="2:11" ht="20.25" customHeight="1" x14ac:dyDescent="0.25">
      <c r="B24" s="2"/>
      <c r="C24" s="16">
        <v>2220</v>
      </c>
      <c r="D24" s="20" t="s">
        <v>27</v>
      </c>
      <c r="E24" s="59">
        <v>27654</v>
      </c>
      <c r="F24" s="23">
        <f t="shared" ref="F24:F28" si="2">E24*0.7274</f>
        <v>20115.5196</v>
      </c>
      <c r="G24" s="27">
        <f t="shared" ref="G24:G28" si="3">E24-F24</f>
        <v>7538.4804000000004</v>
      </c>
    </row>
    <row r="25" spans="2:11" ht="21.75" customHeight="1" x14ac:dyDescent="0.25">
      <c r="B25" s="2"/>
      <c r="C25" s="16">
        <v>2230</v>
      </c>
      <c r="D25" s="20" t="s">
        <v>28</v>
      </c>
      <c r="E25" s="59">
        <v>34211</v>
      </c>
      <c r="F25" s="23">
        <f t="shared" si="2"/>
        <v>24885.081400000003</v>
      </c>
      <c r="G25" s="27">
        <f t="shared" si="3"/>
        <v>9325.9185999999972</v>
      </c>
    </row>
    <row r="26" spans="2:11" ht="21" customHeight="1" x14ac:dyDescent="0.25">
      <c r="B26" s="2"/>
      <c r="C26" s="16">
        <v>2240</v>
      </c>
      <c r="D26" s="20" t="s">
        <v>3</v>
      </c>
      <c r="E26" s="59">
        <v>15788</v>
      </c>
      <c r="F26" s="23">
        <f t="shared" si="2"/>
        <v>11484.191200000001</v>
      </c>
      <c r="G26" s="27">
        <f t="shared" si="3"/>
        <v>4303.8087999999989</v>
      </c>
    </row>
    <row r="27" spans="2:11" ht="20.25" customHeight="1" x14ac:dyDescent="0.25">
      <c r="B27" s="2"/>
      <c r="C27" s="16">
        <v>2250</v>
      </c>
      <c r="D27" s="20" t="s">
        <v>30</v>
      </c>
      <c r="E27" s="59">
        <v>2333</v>
      </c>
      <c r="F27" s="23">
        <f t="shared" si="2"/>
        <v>1697.0242000000001</v>
      </c>
      <c r="G27" s="27">
        <f t="shared" si="3"/>
        <v>635.97579999999994</v>
      </c>
      <c r="K27" s="51"/>
    </row>
    <row r="28" spans="2:11" ht="21.75" customHeight="1" thickBot="1" x14ac:dyDescent="0.3">
      <c r="B28" s="1"/>
      <c r="C28" s="49">
        <v>2260</v>
      </c>
      <c r="D28" s="50" t="s">
        <v>29</v>
      </c>
      <c r="E28" s="60">
        <v>104544</v>
      </c>
      <c r="F28" s="23">
        <f t="shared" si="2"/>
        <v>76045.305600000007</v>
      </c>
      <c r="G28" s="27">
        <f t="shared" si="3"/>
        <v>28498.694399999993</v>
      </c>
    </row>
    <row r="29" spans="2:11" ht="20.149999999999999" customHeight="1" x14ac:dyDescent="0.25">
      <c r="B29" s="2"/>
      <c r="C29" s="39">
        <v>2300</v>
      </c>
      <c r="D29" s="30" t="s">
        <v>4</v>
      </c>
      <c r="E29" s="56">
        <f>F29+G29</f>
        <v>30048</v>
      </c>
      <c r="F29" s="56">
        <f>SUM(F30:F35)</f>
        <v>21856.915200000003</v>
      </c>
      <c r="G29" s="56">
        <f>SUM(G30:G35)</f>
        <v>8191.0847999999987</v>
      </c>
    </row>
    <row r="30" spans="2:11" ht="24" customHeight="1" x14ac:dyDescent="0.25">
      <c r="B30" s="1"/>
      <c r="C30" s="16">
        <v>2310</v>
      </c>
      <c r="D30" s="20" t="s">
        <v>31</v>
      </c>
      <c r="E30" s="59">
        <v>22388</v>
      </c>
      <c r="F30" s="23">
        <f>E30*0.7274</f>
        <v>16285.031200000001</v>
      </c>
      <c r="G30" s="27">
        <f>E30-F30</f>
        <v>6102.9687999999987</v>
      </c>
    </row>
    <row r="31" spans="2:11" ht="21.75" customHeight="1" x14ac:dyDescent="0.25">
      <c r="B31" s="1"/>
      <c r="C31" s="16">
        <v>2320</v>
      </c>
      <c r="D31" s="20" t="s">
        <v>6</v>
      </c>
      <c r="E31" s="59">
        <v>0</v>
      </c>
      <c r="F31" s="23">
        <f t="shared" ref="F31:F35" si="4">E31*0.7274</f>
        <v>0</v>
      </c>
      <c r="G31" s="27">
        <f t="shared" ref="G31:G35" si="5">E31-F31</f>
        <v>0</v>
      </c>
    </row>
    <row r="32" spans="2:11" ht="24.75" customHeight="1" x14ac:dyDescent="0.25">
      <c r="B32" s="1"/>
      <c r="C32" s="16">
        <v>2340</v>
      </c>
      <c r="D32" s="20" t="s">
        <v>14</v>
      </c>
      <c r="E32" s="59">
        <v>0</v>
      </c>
      <c r="F32" s="23">
        <f t="shared" si="4"/>
        <v>0</v>
      </c>
      <c r="G32" s="27">
        <f t="shared" si="5"/>
        <v>0</v>
      </c>
    </row>
    <row r="33" spans="2:11" ht="24.75" customHeight="1" x14ac:dyDescent="0.25">
      <c r="B33" s="1"/>
      <c r="C33" s="16">
        <v>2350</v>
      </c>
      <c r="D33" s="20" t="s">
        <v>32</v>
      </c>
      <c r="E33" s="59">
        <v>0</v>
      </c>
      <c r="F33" s="23">
        <f t="shared" si="4"/>
        <v>0</v>
      </c>
      <c r="G33" s="27">
        <f t="shared" si="5"/>
        <v>0</v>
      </c>
    </row>
    <row r="34" spans="2:11" ht="26.25" customHeight="1" x14ac:dyDescent="0.25">
      <c r="B34" s="1"/>
      <c r="C34" s="16">
        <v>2360</v>
      </c>
      <c r="D34" s="20" t="s">
        <v>5</v>
      </c>
      <c r="E34" s="59">
        <v>0</v>
      </c>
      <c r="F34" s="23">
        <f t="shared" si="4"/>
        <v>0</v>
      </c>
      <c r="G34" s="27">
        <f t="shared" si="5"/>
        <v>0</v>
      </c>
    </row>
    <row r="35" spans="2:11" ht="23.25" customHeight="1" thickBot="1" x14ac:dyDescent="0.3">
      <c r="B35" s="1"/>
      <c r="C35" s="49">
        <v>2370</v>
      </c>
      <c r="D35" s="50" t="s">
        <v>15</v>
      </c>
      <c r="E35" s="60">
        <v>7660</v>
      </c>
      <c r="F35" s="23">
        <f t="shared" si="4"/>
        <v>5571.884</v>
      </c>
      <c r="G35" s="27">
        <f t="shared" si="5"/>
        <v>2088.116</v>
      </c>
    </row>
    <row r="36" spans="2:11" ht="20.25" customHeight="1" x14ac:dyDescent="0.25">
      <c r="B36" s="2"/>
      <c r="C36" s="29">
        <v>2400</v>
      </c>
      <c r="D36" s="30" t="s">
        <v>33</v>
      </c>
      <c r="E36" s="56">
        <v>980</v>
      </c>
      <c r="F36" s="31">
        <f>E36*0.7274</f>
        <v>712.85200000000009</v>
      </c>
      <c r="G36" s="32">
        <f>E36-F36</f>
        <v>267.14799999999991</v>
      </c>
    </row>
    <row r="37" spans="2:11" ht="27" customHeight="1" x14ac:dyDescent="0.25">
      <c r="B37" s="1"/>
      <c r="C37" s="15"/>
      <c r="D37" s="19" t="s">
        <v>20</v>
      </c>
      <c r="E37" s="57">
        <v>1211</v>
      </c>
      <c r="F37" s="22">
        <f>588*0.7274</f>
        <v>427.71120000000002</v>
      </c>
      <c r="G37" s="26">
        <f>E37-F37</f>
        <v>783.28880000000004</v>
      </c>
    </row>
    <row r="38" spans="2:11" ht="22.5" customHeight="1" thickBot="1" x14ac:dyDescent="0.3">
      <c r="B38" s="1"/>
      <c r="C38" s="17"/>
      <c r="D38" s="21" t="s">
        <v>16</v>
      </c>
      <c r="E38" s="58">
        <f>F38+G38</f>
        <v>0</v>
      </c>
      <c r="F38" s="24">
        <v>0</v>
      </c>
      <c r="G38" s="28">
        <v>0</v>
      </c>
    </row>
    <row r="39" spans="2:11" ht="18.75" customHeight="1" thickBot="1" x14ac:dyDescent="0.3">
      <c r="B39" s="1"/>
      <c r="C39" s="74" t="s">
        <v>21</v>
      </c>
      <c r="D39" s="75"/>
      <c r="E39" s="75"/>
      <c r="F39" s="75"/>
      <c r="G39" s="76"/>
    </row>
    <row r="40" spans="2:11" ht="27.75" customHeight="1" x14ac:dyDescent="0.3">
      <c r="B40" s="1"/>
      <c r="C40" s="39"/>
      <c r="D40" s="52" t="s">
        <v>19</v>
      </c>
      <c r="E40" s="56">
        <v>17502</v>
      </c>
      <c r="F40" s="31">
        <f>E40*0.7274</f>
        <v>12730.954800000001</v>
      </c>
      <c r="G40" s="32">
        <f>E40-F40</f>
        <v>4771.0451999999987</v>
      </c>
    </row>
    <row r="41" spans="2:11" ht="24.75" customHeight="1" x14ac:dyDescent="0.3">
      <c r="B41" s="1"/>
      <c r="C41" s="64">
        <v>58</v>
      </c>
      <c r="D41" s="53" t="s">
        <v>54</v>
      </c>
      <c r="E41" s="56">
        <f t="shared" ref="E41:E42" si="6">F41+G41</f>
        <v>669.94502164502171</v>
      </c>
      <c r="F41" s="57">
        <f>(F16+F40)/12/($C$41+$C$42)</f>
        <v>486.82756480519492</v>
      </c>
      <c r="G41" s="57">
        <f>(G16+G40)/12/($C$41+$C$42)</f>
        <v>183.11745683982681</v>
      </c>
    </row>
    <row r="42" spans="2:11" ht="24.75" customHeight="1" x14ac:dyDescent="0.3">
      <c r="B42" s="1"/>
      <c r="C42" s="64">
        <v>19</v>
      </c>
      <c r="D42" s="53" t="s">
        <v>55</v>
      </c>
      <c r="E42" s="56">
        <f t="shared" si="6"/>
        <v>593.18186375028472</v>
      </c>
      <c r="F42" s="57">
        <f>((F16+F40)/($C$41+$C$42)*$C$42-F40)/12/$C$42</f>
        <v>430.99004375256322</v>
      </c>
      <c r="G42" s="57">
        <f>((G16+G40)/($C$41+$C$42)*$C$42-G40)/12/$C$42</f>
        <v>162.19181999772155</v>
      </c>
    </row>
    <row r="43" spans="2:11" ht="22.5" customHeight="1" thickBot="1" x14ac:dyDescent="0.3">
      <c r="B43" s="1"/>
      <c r="C43" s="18"/>
      <c r="D43" s="54" t="s">
        <v>23</v>
      </c>
      <c r="E43" s="25"/>
      <c r="F43" s="25"/>
      <c r="G43" s="13"/>
    </row>
    <row r="45" spans="2:11" ht="33" customHeight="1" x14ac:dyDescent="0.25">
      <c r="C45" s="78" t="s">
        <v>22</v>
      </c>
      <c r="D45" s="78"/>
      <c r="E45" s="78"/>
      <c r="F45" s="78"/>
      <c r="G45" s="78"/>
      <c r="H45" s="12"/>
      <c r="I45" s="12"/>
      <c r="J45" s="12"/>
      <c r="K45" s="12"/>
    </row>
    <row r="47" spans="2:11" ht="15.5" x14ac:dyDescent="0.25">
      <c r="C47" s="8" t="s">
        <v>17</v>
      </c>
      <c r="D47" s="55"/>
    </row>
    <row r="49" spans="3:15" ht="15.75" customHeight="1" x14ac:dyDescent="0.25">
      <c r="C49" s="77" t="s">
        <v>49</v>
      </c>
      <c r="D49" s="77"/>
      <c r="E49" s="77"/>
      <c r="O49" s="51"/>
    </row>
    <row r="50" spans="3:15" ht="15.5" x14ac:dyDescent="0.25">
      <c r="D50" s="9" t="s">
        <v>18</v>
      </c>
    </row>
    <row r="52" spans="3:15" x14ac:dyDescent="0.25">
      <c r="F52" s="11"/>
    </row>
  </sheetData>
  <mergeCells count="13">
    <mergeCell ref="E11:G11"/>
    <mergeCell ref="E12:G12"/>
    <mergeCell ref="E13:G13"/>
    <mergeCell ref="E6:G6"/>
    <mergeCell ref="E7:G7"/>
    <mergeCell ref="E8:G8"/>
    <mergeCell ref="E9:G9"/>
    <mergeCell ref="E10:G10"/>
    <mergeCell ref="D17:G17"/>
    <mergeCell ref="C18:G18"/>
    <mergeCell ref="C49:E49"/>
    <mergeCell ref="C45:G45"/>
    <mergeCell ref="C39:G39"/>
  </mergeCells>
  <hyperlinks>
    <hyperlink ref="E12" r:id="rId1"/>
  </hyperlinks>
  <pageMargins left="0.25" right="0.25" top="0.75" bottom="0.75" header="0.3" footer="0.3"/>
  <pageSetup paperSize="9" scale="69" fitToWidth="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P12"/>
  <sheetViews>
    <sheetView workbookViewId="0">
      <selection activeCell="E14" sqref="E14"/>
    </sheetView>
  </sheetViews>
  <sheetFormatPr defaultColWidth="9.1796875" defaultRowHeight="12.5" x14ac:dyDescent="0.25"/>
  <cols>
    <col min="1" max="2" width="9.1796875" style="65"/>
    <col min="3" max="3" width="71.81640625" style="65" customWidth="1"/>
    <col min="4" max="4" width="19.26953125" style="65" customWidth="1"/>
    <col min="5" max="16384" width="9.1796875" style="65"/>
  </cols>
  <sheetData>
    <row r="2" spans="3:16" ht="13" x14ac:dyDescent="0.3">
      <c r="D2" s="66" t="s">
        <v>42</v>
      </c>
    </row>
    <row r="4" spans="3:16" ht="39.75" customHeight="1" x14ac:dyDescent="0.25">
      <c r="C4" s="83" t="s">
        <v>57</v>
      </c>
      <c r="D4" s="83"/>
    </row>
    <row r="5" spans="3:16" ht="27.75" customHeight="1" x14ac:dyDescent="0.25"/>
    <row r="6" spans="3:16" ht="24.75" customHeight="1" x14ac:dyDescent="0.25">
      <c r="C6" s="67"/>
      <c r="D6" s="68" t="s">
        <v>43</v>
      </c>
    </row>
    <row r="7" spans="3:16" ht="32.25" customHeight="1" x14ac:dyDescent="0.25">
      <c r="C7" s="69" t="s">
        <v>52</v>
      </c>
      <c r="D7" s="67">
        <v>58</v>
      </c>
    </row>
    <row r="8" spans="3:16" ht="31.5" customHeight="1" x14ac:dyDescent="0.25">
      <c r="C8" s="69" t="s">
        <v>53</v>
      </c>
      <c r="D8" s="67">
        <v>19</v>
      </c>
    </row>
    <row r="11" spans="3:16" x14ac:dyDescent="0.25">
      <c r="C11" s="84" t="s">
        <v>50</v>
      </c>
      <c r="D11" s="84"/>
      <c r="E11" s="84"/>
      <c r="P11" s="70"/>
    </row>
    <row r="12" spans="3:16" x14ac:dyDescent="0.25">
      <c r="C12" s="84"/>
      <c r="D12" s="84"/>
      <c r="E12" s="84"/>
    </row>
  </sheetData>
  <mergeCells count="3">
    <mergeCell ref="C4:D4"/>
    <mergeCell ref="C11:E11"/>
    <mergeCell ref="C12:E12"/>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Privātie PII_tāme</vt:lpstr>
      <vt:lpstr>Tāmes pielikums_izgl.sk.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Laima LL. Levanovica</dc:creator>
  <cp:lastModifiedBy>user</cp:lastModifiedBy>
  <cp:lastPrinted>2021-01-14T14:17:33Z</cp:lastPrinted>
  <dcterms:created xsi:type="dcterms:W3CDTF">2015-12-21T09:29:39Z</dcterms:created>
  <dcterms:modified xsi:type="dcterms:W3CDTF">2025-02-05T10:12:39Z</dcterms:modified>
</cp:coreProperties>
</file>